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All_Buronga\Duxton Management Systems\Monitoring &amp; Data\Environment\Website Monitoring EPA\2021\"/>
    </mc:Choice>
  </mc:AlternateContent>
  <xr:revisionPtr revIDLastSave="0" documentId="13_ncr:1_{CCA288AC-3C33-4042-A900-C782F81D66C7}" xr6:coauthVersionLast="47" xr6:coauthVersionMax="47" xr10:uidLastSave="{00000000-0000-0000-0000-000000000000}"/>
  <bookViews>
    <workbookView xWindow="-14775" yWindow="-16455" windowWidth="29040" windowHeight="15840" tabRatio="824" xr2:uid="{00000000-000D-0000-FFFF-FFFF00000000}"/>
  </bookViews>
  <sheets>
    <sheet name="Licensee's Details " sheetId="1" r:id="rId1"/>
    <sheet name="Sampling Schedule" sheetId="8" r:id="rId2"/>
    <sheet name="Data-VOLUME DISCHARGED" sheetId="2" r:id="rId3"/>
    <sheet name="Data-WASTEWATER MONITORING" sheetId="7" r:id="rId4"/>
    <sheet name="Data-SOIL MONITORING" sheetId="5" r:id="rId5"/>
    <sheet name="Data-GROUNDWATER MONITORING" sheetId="6" r:id="rId6"/>
    <sheet name="Data-pH MONITORING" sheetId="9" r:id="rId7"/>
    <sheet name="Correction Log" sheetId="3" r:id="rId8"/>
    <sheet name="Site Monitoring Map" sheetId="10" r:id="rId9"/>
  </sheets>
  <externalReferences>
    <externalReference r:id="rId10"/>
  </externalReferences>
  <definedNames>
    <definedName name="_xlnm.Print_Area" localSheetId="5">'Data-GROUNDWATER MONITORING'!$A$1:$E$6</definedName>
    <definedName name="_xlnm.Print_Area" localSheetId="4">'Data-SOIL MONITORING'!$A$1:$E$6</definedName>
    <definedName name="_xlnm.Print_Area" localSheetId="3">'Data-WASTEWATER MONITORING'!$A$1:$H$4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4" i="7" l="1"/>
  <c r="I49" i="7"/>
  <c r="I34" i="7"/>
  <c r="I19" i="7"/>
  <c r="B1" i="2" l="1"/>
  <c r="A5" i="6" l="1"/>
  <c r="A4" i="6"/>
  <c r="A3" i="6"/>
  <c r="A2" i="6"/>
  <c r="A5" i="5"/>
  <c r="A4" i="5"/>
  <c r="A3" i="5"/>
  <c r="A2" i="5"/>
  <c r="A3" i="7"/>
  <c r="A2" i="7"/>
  <c r="A1" i="7"/>
  <c r="B2" i="3" l="1"/>
  <c r="A2" i="3"/>
  <c r="B1" i="3"/>
  <c r="A1" i="3"/>
  <c r="B2" i="9"/>
  <c r="A2" i="9"/>
  <c r="B1" i="9"/>
  <c r="A1" i="9"/>
  <c r="B2" i="7"/>
  <c r="B1" i="7"/>
  <c r="B2" i="6"/>
  <c r="B1" i="6"/>
  <c r="A1" i="6"/>
  <c r="B2" i="5"/>
  <c r="B1" i="5"/>
  <c r="A1" i="5"/>
  <c r="A1"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kdaish</author>
    <author>Alison Searle</author>
  </authors>
  <commentList>
    <comment ref="B7" authorId="0" shapeId="0" xr:uid="{48B106F5-119F-430C-9C42-56170B360444}">
      <text>
        <r>
          <rPr>
            <b/>
            <sz val="10"/>
            <color indexed="81"/>
            <rFont val="Tahoma"/>
            <family val="2"/>
          </rPr>
          <t xml:space="preserve">ASearle:
</t>
        </r>
        <r>
          <rPr>
            <sz val="10"/>
            <color indexed="81"/>
            <rFont val="Tahoma"/>
            <family val="2"/>
          </rPr>
          <t>Reviewed Dec 2015.  14 day interval during pre-vintage   (M 2.3)
Dec 2017 - Licence has not changed.  Previous review findings still valid</t>
        </r>
      </text>
    </comment>
    <comment ref="B9" authorId="1" shapeId="0" xr:uid="{3BF725CE-7FAF-47C6-89A9-7FF5B5C68BEF}">
      <text>
        <r>
          <rPr>
            <b/>
            <sz val="9"/>
            <color indexed="81"/>
            <rFont val="Tahoma"/>
            <family val="2"/>
          </rPr>
          <t>Alison Searle:</t>
        </r>
        <r>
          <rPr>
            <sz val="9"/>
            <color indexed="81"/>
            <rFont val="Tahoma"/>
            <family val="2"/>
          </rPr>
          <t xml:space="preserve">
Reviewed Dec 2015.  7 day intervals during early, peak and late vintage.
(M 2.3)
Dec 2017 - Licence has not changed.  Previous review findings still valid</t>
        </r>
      </text>
    </comment>
    <comment ref="B21" authorId="0" shapeId="0" xr:uid="{EB5A3470-2ED1-4268-924A-963F318B9A53}">
      <text>
        <r>
          <rPr>
            <b/>
            <sz val="8"/>
            <color indexed="81"/>
            <rFont val="Tahoma"/>
            <family val="2"/>
          </rPr>
          <t>ASearle:</t>
        </r>
        <r>
          <rPr>
            <sz val="8"/>
            <color indexed="81"/>
            <rFont val="Tahoma"/>
            <family val="2"/>
          </rPr>
          <t xml:space="preserve">
Reviewed Dec 2015.  14 day intervals during post-vintage (M 2.3)
Dec 2017 - Licence has not changed.  Previous review findings still valid</t>
        </r>
      </text>
    </comment>
    <comment ref="B25" authorId="0" shapeId="0" xr:uid="{B408C320-A7E8-4346-A6B9-3C8956A8287A}">
      <text>
        <r>
          <rPr>
            <b/>
            <sz val="8"/>
            <color indexed="81"/>
            <rFont val="Tahoma"/>
            <family val="2"/>
          </rPr>
          <t>ASearle:</t>
        </r>
        <r>
          <rPr>
            <sz val="8"/>
            <color indexed="81"/>
            <rFont val="Tahoma"/>
            <family val="2"/>
          </rPr>
          <t xml:space="preserve">
Reviewed Dec 2015.  8 week intervals during non-vintage (M 2.3)
Dec 2017 - Licence has not changed.  Previous review findings still valid</t>
        </r>
      </text>
    </comment>
  </commentList>
</comments>
</file>

<file path=xl/sharedStrings.xml><?xml version="1.0" encoding="utf-8"?>
<sst xmlns="http://schemas.openxmlformats.org/spreadsheetml/2006/main" count="723" uniqueCount="207">
  <si>
    <t>LICENCE NO.</t>
  </si>
  <si>
    <t>LICENCE HOLDER</t>
  </si>
  <si>
    <t>ADDRESS</t>
  </si>
  <si>
    <t>BURONGA NSW 2739</t>
  </si>
  <si>
    <t>SAMPLING/MONITORING LOCATION</t>
  </si>
  <si>
    <t>SAMPLING POINT</t>
  </si>
  <si>
    <t xml:space="preserve">PUBLISHED </t>
  </si>
  <si>
    <t>POLLUTANT</t>
  </si>
  <si>
    <t>UNIT OF MEASURE</t>
  </si>
  <si>
    <t>MONITORING FREQUENCY REQUIRED BY LICENCE</t>
  </si>
  <si>
    <t>NO. OF TIMES MEASURED DURING MONTH</t>
  </si>
  <si>
    <t>kilolitres per day</t>
  </si>
  <si>
    <t>CONTINUOUS</t>
  </si>
  <si>
    <t>VOLUME OFWASTEWATER DISCHARGED</t>
  </si>
  <si>
    <t>MIN. VALUE</t>
  </si>
  <si>
    <t>MEAN VALUE</t>
  </si>
  <si>
    <t>MAX. VALUE</t>
  </si>
  <si>
    <t>EXCEEDANCE (YES/NO)</t>
  </si>
  <si>
    <t>LIMIT</t>
  </si>
  <si>
    <t>REPORTING MONTH</t>
  </si>
  <si>
    <t>MEASUREMENT</t>
  </si>
  <si>
    <t>CALCIUM</t>
  </si>
  <si>
    <t>MAGNESIUM</t>
  </si>
  <si>
    <t>SODIUM</t>
  </si>
  <si>
    <t>pH</t>
  </si>
  <si>
    <t>CONDUCTIVITY</t>
  </si>
  <si>
    <t>TOTAL KJELDAHL NITROGEN</t>
  </si>
  <si>
    <t>TOTAL ORGANIC CARBON</t>
  </si>
  <si>
    <t>AVAILABLE PHOSPHORUS</t>
  </si>
  <si>
    <t>mg/kg</t>
  </si>
  <si>
    <t>mS/cm</t>
  </si>
  <si>
    <t>%w/w</t>
  </si>
  <si>
    <t>Annually - July</t>
  </si>
  <si>
    <t>TWICE/YEAR- July &amp; Jan</t>
  </si>
  <si>
    <t>STANDING WATER LEVEL</t>
  </si>
  <si>
    <t>NITRATE + NITRITE (OXIDISED NITROGEN)</t>
  </si>
  <si>
    <t>TOTAL AVAILABLE POTASSIUM</t>
  </si>
  <si>
    <t>m</t>
  </si>
  <si>
    <t>mg/L</t>
  </si>
  <si>
    <t>SAMPLED DATE</t>
  </si>
  <si>
    <t>DATA OBTAINED DATE</t>
  </si>
  <si>
    <t>DATA PUBLISHED DATE</t>
  </si>
  <si>
    <t>EARLY,PEAK &amp; LATE VINTAGE - 7 DAY INTERVALS
PRE &amp; POST VINTAGE - 14 DAY INTERVALS
NON-VINTAGE - 8 WEEK INTERVAL</t>
  </si>
  <si>
    <t>BICARBONATE</t>
  </si>
  <si>
    <t>CARBONATE</t>
  </si>
  <si>
    <t>CHLORIDE</t>
  </si>
  <si>
    <t>TOTAL NITROGEN</t>
  </si>
  <si>
    <t>TOTAL PHOSPHORUS</t>
  </si>
  <si>
    <t>POTASSIUM</t>
  </si>
  <si>
    <t>SODIUM ABSORPTION RATIO</t>
  </si>
  <si>
    <t>TOTAL SUSPENDED SOLIDS</t>
  </si>
  <si>
    <t># BIOCHEMICAL OXYGEN DEMAND</t>
  </si>
  <si>
    <t># FIRST 3 CONSECUTIVE SAMPLES DURING VINTAGE</t>
  </si>
  <si>
    <t>SAR</t>
  </si>
  <si>
    <t>UNITS OD MEASUREMENT</t>
  </si>
  <si>
    <t>UNITS OF MEASUREMENT</t>
  </si>
  <si>
    <t>5.0 -8.5</t>
  </si>
  <si>
    <t>SAMPLE POINT</t>
  </si>
  <si>
    <t>INSTRUMENT</t>
  </si>
  <si>
    <t>SAMPLE DATE</t>
  </si>
  <si>
    <t>ORGINAL DATA</t>
  </si>
  <si>
    <t>CORRECTED DATA</t>
  </si>
  <si>
    <t>DATE CORRECTED</t>
  </si>
  <si>
    <t>DATE ORIGINALLY PUBLISHED</t>
  </si>
  <si>
    <t>REASON</t>
  </si>
  <si>
    <t>COMMENT</t>
  </si>
  <si>
    <t>Chemical Wastewater</t>
  </si>
  <si>
    <t>Depth</t>
  </si>
  <si>
    <t>Vintage</t>
  </si>
  <si>
    <t xml:space="preserve">depth </t>
  </si>
  <si>
    <t>Post Vintage</t>
  </si>
  <si>
    <t>Non Vintage</t>
  </si>
  <si>
    <t>depth</t>
  </si>
  <si>
    <t>= chemistry</t>
  </si>
  <si>
    <t>Annual analysis by Laboratory</t>
  </si>
  <si>
    <t>Analyst Details:</t>
  </si>
  <si>
    <t>Sample Handling:</t>
  </si>
  <si>
    <t>Analytical Parameters:</t>
  </si>
  <si>
    <t>Units</t>
  </si>
  <si>
    <t>TOC</t>
  </si>
  <si>
    <t>% by weight</t>
  </si>
  <si>
    <t>EC</t>
  </si>
  <si>
    <t>Total Nitrogen</t>
  </si>
  <si>
    <t>TKN</t>
  </si>
  <si>
    <t>Total N</t>
  </si>
  <si>
    <t>Total Phosphorus</t>
  </si>
  <si>
    <t>uS/cm</t>
  </si>
  <si>
    <t>Total Av P (bicarb ext)</t>
  </si>
  <si>
    <t>Total P</t>
  </si>
  <si>
    <t>Na</t>
  </si>
  <si>
    <t>Ox N (Nitrite+ Nitrate)</t>
  </si>
  <si>
    <t>Total Av K (bicarb ext)</t>
  </si>
  <si>
    <t>Mg</t>
  </si>
  <si>
    <t>pH (1:5 water)</t>
  </si>
  <si>
    <t>K</t>
  </si>
  <si>
    <t>Ca</t>
  </si>
  <si>
    <t>EC (1:5 water)</t>
  </si>
  <si>
    <t>Cl</t>
  </si>
  <si>
    <t>Ca (1:5 water)</t>
  </si>
  <si>
    <t>E. Coli</t>
  </si>
  <si>
    <t>Na (1:5 water)</t>
  </si>
  <si>
    <t>Mg (1:5 water)</t>
  </si>
  <si>
    <t>CO3</t>
  </si>
  <si>
    <t>TDS</t>
  </si>
  <si>
    <t>HCO3</t>
  </si>
  <si>
    <t>Total Suspended Solids (TSS)</t>
  </si>
  <si>
    <t>Insoluble solids</t>
  </si>
  <si>
    <t>BOD</t>
  </si>
  <si>
    <t>Schedule Modification</t>
  </si>
  <si>
    <t>Justification for exclusion from schedule or modification</t>
  </si>
  <si>
    <t>LINK TO EPA LICENCE</t>
  </si>
  <si>
    <t>TELEPHONE COMPLAINTS LINE</t>
  </si>
  <si>
    <t>NO</t>
  </si>
  <si>
    <t xml:space="preserve">MAP ATTACHED </t>
  </si>
  <si>
    <t>MOURQUONG</t>
  </si>
  <si>
    <t>514 SILVER CITY HIGHWAY</t>
  </si>
  <si>
    <t>EXCEEDING (YES/NO)</t>
  </si>
  <si>
    <t>MEASUREMENT(Depth 10cm)</t>
  </si>
  <si>
    <t>MEASUREMENT(Depth 50cm)</t>
  </si>
  <si>
    <t>MEASUREMENT(Depth 1.5M)</t>
  </si>
  <si>
    <t>Pre-vintage</t>
  </si>
  <si>
    <t>All samples must be taken as close as practicable to the scheduled courier pick up time, and freeze the samples before dispatching by COB Wednesday of sample collection week. Samples to be kept refrigerated and sent in an esky with ice blocks inside.</t>
  </si>
  <si>
    <t>JULY MEASUREMENT</t>
  </si>
  <si>
    <t>Production Period</t>
  </si>
  <si>
    <t>Sample Number</t>
  </si>
  <si>
    <t>Week Beginning</t>
  </si>
  <si>
    <t>Sample Source and Testing Responsibility:</t>
  </si>
  <si>
    <t xml:space="preserve"># BOD for 3 samples only </t>
  </si>
  <si>
    <t>Wastewater
(Civil Test)</t>
  </si>
  <si>
    <t>pH units</t>
  </si>
  <si>
    <t>Conductivity</t>
  </si>
  <si>
    <t>Container Requirements per Sample:</t>
  </si>
  <si>
    <t>1 x 250 ml glass jar (green)</t>
  </si>
  <si>
    <t>Month  Internal  Check</t>
  </si>
  <si>
    <t>1x 500 ml plastic (for inorganics) green</t>
  </si>
  <si>
    <t>1x 500 ml sterile plastic (preserve) grey
1x 500 ml plastic (for inorganics) green</t>
  </si>
  <si>
    <t>Total coliforms</t>
  </si>
  <si>
    <r>
      <t xml:space="preserve">Analysis:                                             </t>
    </r>
    <r>
      <rPr>
        <sz val="9"/>
        <rFont val="Barlow Light"/>
      </rPr>
      <t>Refer to Duxton Winery Environmental Monitoring Program (BUENV-PRO-020)</t>
    </r>
  </si>
  <si>
    <t>Monthly checks by Duxton Winery staff.</t>
  </si>
  <si>
    <r>
      <t>Sample Labeling:</t>
    </r>
    <r>
      <rPr>
        <sz val="9"/>
        <rFont val="Barlow Light"/>
      </rPr>
      <t xml:space="preserve"> </t>
    </r>
  </si>
  <si>
    <t>µS/cm</t>
  </si>
  <si>
    <t>Duxton Winery Buronga</t>
  </si>
  <si>
    <t>(03) 50221322</t>
  </si>
  <si>
    <t>https://apps.epa.nsw.gov.au/prpoeoapp/ViewPOEOLicence.aspx?DOCID=171390&amp;SYSUID=1&amp;LICID=3657</t>
  </si>
  <si>
    <t>Year:  2021</t>
  </si>
  <si>
    <t>Wastewater
(Symbio)</t>
  </si>
  <si>
    <t>Groundwater Depth (Pinion)</t>
  </si>
  <si>
    <t>Groundwater Chemistries (Pinion/Symbio)</t>
  </si>
  <si>
    <r>
      <t xml:space="preserve">Soil
</t>
    </r>
    <r>
      <rPr>
        <b/>
        <sz val="8"/>
        <rFont val="Barlow Light"/>
      </rPr>
      <t xml:space="preserve"> (JM Plumbing/Symbio)</t>
    </r>
  </si>
  <si>
    <t>Raw Water 
(Symbio)</t>
  </si>
  <si>
    <t>Raw Water (Ecoli only)
(Symbio)</t>
  </si>
  <si>
    <t>Chemistry (Symbio)</t>
  </si>
  <si>
    <t>BU2101</t>
  </si>
  <si>
    <t>BU2102</t>
  </si>
  <si>
    <t>BU2103</t>
  </si>
  <si>
    <t># BOD</t>
  </si>
  <si>
    <t>BU2104</t>
  </si>
  <si>
    <t>BU2105</t>
  </si>
  <si>
    <t>BU2106</t>
  </si>
  <si>
    <t>BU2107</t>
  </si>
  <si>
    <t>BU2108</t>
  </si>
  <si>
    <t>BU2109</t>
  </si>
  <si>
    <t>BU2110</t>
  </si>
  <si>
    <t>BU2111</t>
  </si>
  <si>
    <t>BU2112</t>
  </si>
  <si>
    <t>BU2113</t>
  </si>
  <si>
    <t>BU2114</t>
  </si>
  <si>
    <t>BU2115</t>
  </si>
  <si>
    <t>BU2116</t>
  </si>
  <si>
    <t>BU2117</t>
  </si>
  <si>
    <t>BU2118</t>
  </si>
  <si>
    <t>BU2119</t>
  </si>
  <si>
    <t>BU2120</t>
  </si>
  <si>
    <t>BU2121</t>
  </si>
  <si>
    <t>BU2122</t>
  </si>
  <si>
    <t>Wastewater  = 24 hour composite from discharge point (point 6) resulting in one test sample from 8 samples of similar volume collected at equal intervals over 24-48hrs.</t>
  </si>
  <si>
    <t>pH AND Conductivity only</t>
  </si>
  <si>
    <t>Wastewater  = 24 hour composite from discharge point (point 6) resulting in one test sample from 8 samples of similar volume collected at equal intervals over 24-48hrs.  # symbol indicates when BOD tests are performed on the sample</t>
  </si>
  <si>
    <t>Groundwater  =Depths checked 4 times /year, Chemistries tested 2 times / year. Pinion Advisory check the depths &amp; collect chemistries.</t>
  </si>
  <si>
    <t xml:space="preserve"> measure AHD</t>
  </si>
  <si>
    <t xml:space="preserve"> chemistry</t>
  </si>
  <si>
    <t>Soil  = Composite samples, with each sample being made up of soil from a specified depth in each monitoring location (e.g. soil taken from point a, b and c at 10cm bulked together to form a sample).</t>
  </si>
  <si>
    <r>
      <t>Raw Water  (</t>
    </r>
    <r>
      <rPr>
        <b/>
        <sz val="9"/>
        <rFont val="Barlow Light"/>
      </rPr>
      <t>Ecoli only</t>
    </r>
    <r>
      <rPr>
        <sz val="9"/>
        <rFont val="Barlow Light"/>
      </rPr>
      <t>)  1 x sterile bottle with Sodium Thiosulphate / sample location listed.
1. Winery Feed Water (raw water not town)               5. 600 Tanks Area
2. Town Water Supply (Tank)                                              6. 800 Tanks Area
3. 200 Tanks Area                                                                        7. Export (Kitchen)
4. 500 Tanks Area</t>
    </r>
  </si>
  <si>
    <t xml:space="preserve"> chemistry
 ( Ecoli only)</t>
  </si>
  <si>
    <t>Raw water testing 1 sample 
 testing requirements in blue</t>
  </si>
  <si>
    <t xml:space="preserve">Chemical Wastewater  = </t>
  </si>
  <si>
    <t xml:space="preserve">Symbio Laboratories
Unit 36, 640-680 Geelong Road
BROOKLYN, VIC , 2066
T:1300703166 
Michelle Murphy               Email:  mmurphy@symbiolabs.com.au          </t>
  </si>
  <si>
    <t>Civil Test
2 / 48 Tenth Street
MILDURA, VIC  3500
T:  (03) 8564 5088
James Taylor          Email: admin.mildura@civiltest.com.au</t>
  </si>
  <si>
    <t>Ensure that each sample is addressed to correct analyst. Label all samples clearly with Duxton Winery sample number (e.g. BU2102), sample type (e.g. wastewater), and date. Complete a Chain of Custody (COC) form which must go with samples. Retain a copy for your records.</t>
  </si>
  <si>
    <t>Wastewater 
Point 6
(Civil Test)</t>
  </si>
  <si>
    <t>Wastewater 
 Point 6
(Symbio)</t>
  </si>
  <si>
    <t>Groundwater 
Points 8-12</t>
  </si>
  <si>
    <t>Soil 
Points 2-5</t>
  </si>
  <si>
    <t xml:space="preserve">Raw Water </t>
  </si>
  <si>
    <t xml:space="preserve">Chemical Wastewater </t>
  </si>
  <si>
    <t>COD</t>
  </si>
  <si>
    <r>
      <t>SO</t>
    </r>
    <r>
      <rPr>
        <b/>
        <vertAlign val="subscript"/>
        <sz val="10"/>
        <rFont val="Barlow Light"/>
      </rPr>
      <t>4</t>
    </r>
  </si>
  <si>
    <r>
      <t>1x 500 ml plastic (for inorganics) green
1x 100 ml glass (preserved H</t>
    </r>
    <r>
      <rPr>
        <b/>
        <vertAlign val="subscript"/>
        <sz val="9"/>
        <rFont val="Barlow Light"/>
      </rPr>
      <t>2</t>
    </r>
    <r>
      <rPr>
        <b/>
        <sz val="9"/>
        <rFont val="Barlow Light"/>
      </rPr>
      <t>SO</t>
    </r>
    <r>
      <rPr>
        <b/>
        <vertAlign val="subscript"/>
        <sz val="9"/>
        <rFont val="Barlow Light"/>
      </rPr>
      <t>4</t>
    </r>
    <r>
      <rPr>
        <b/>
        <sz val="9"/>
        <rFont val="Barlow Light"/>
      </rPr>
      <t>) purple (for TOC)
1x 60 ml plastic (preserved H</t>
    </r>
    <r>
      <rPr>
        <b/>
        <vertAlign val="subscript"/>
        <sz val="9"/>
        <rFont val="Barlow Light"/>
      </rPr>
      <t>2</t>
    </r>
    <r>
      <rPr>
        <b/>
        <sz val="9"/>
        <rFont val="Barlow Light"/>
      </rPr>
      <t>SO</t>
    </r>
    <r>
      <rPr>
        <b/>
        <vertAlign val="subscript"/>
        <sz val="9"/>
        <rFont val="Barlow Light"/>
      </rPr>
      <t>4</t>
    </r>
    <r>
      <rPr>
        <b/>
        <sz val="9"/>
        <rFont val="Barlow Light"/>
      </rPr>
      <t>) purple (nutrients)</t>
    </r>
  </si>
  <si>
    <r>
      <t>1x 500 ml plastic (for inorganics) green
1x 100 ml glass (preserve H</t>
    </r>
    <r>
      <rPr>
        <b/>
        <vertAlign val="subscript"/>
        <sz val="9"/>
        <rFont val="Barlow Light"/>
      </rPr>
      <t>2</t>
    </r>
    <r>
      <rPr>
        <b/>
        <sz val="9"/>
        <rFont val="Barlow Light"/>
      </rPr>
      <t>SO</t>
    </r>
    <r>
      <rPr>
        <b/>
        <vertAlign val="subscript"/>
        <sz val="9"/>
        <rFont val="Barlow Light"/>
      </rPr>
      <t>4</t>
    </r>
    <r>
      <rPr>
        <b/>
        <sz val="9"/>
        <rFont val="Barlow Light"/>
      </rPr>
      <t>) purple (for TOC)
1x 60 ml plastic (preserve H</t>
    </r>
    <r>
      <rPr>
        <b/>
        <vertAlign val="subscript"/>
        <sz val="9"/>
        <rFont val="Barlow Light"/>
      </rPr>
      <t>2</t>
    </r>
    <r>
      <rPr>
        <b/>
        <sz val="9"/>
        <rFont val="Barlow Light"/>
      </rPr>
      <t>SO</t>
    </r>
    <r>
      <rPr>
        <b/>
        <vertAlign val="subscript"/>
        <sz val="9"/>
        <rFont val="Barlow Light"/>
      </rPr>
      <t>4</t>
    </r>
    <r>
      <rPr>
        <b/>
        <sz val="9"/>
        <rFont val="Barlow Light"/>
      </rPr>
      <t xml:space="preserve">) purple (nutrients)
</t>
    </r>
  </si>
  <si>
    <r>
      <t>1x 500 ml plastic (for inorganics) green
1x 60 ml plastic (preserved H</t>
    </r>
    <r>
      <rPr>
        <b/>
        <vertAlign val="subscript"/>
        <sz val="9"/>
        <rFont val="Barlow Light"/>
      </rPr>
      <t>2</t>
    </r>
    <r>
      <rPr>
        <b/>
        <sz val="9"/>
        <rFont val="Barlow Light"/>
      </rPr>
      <t>SO</t>
    </r>
    <r>
      <rPr>
        <b/>
        <vertAlign val="subscript"/>
        <sz val="9"/>
        <rFont val="Barlow Light"/>
      </rPr>
      <t>4</t>
    </r>
    <r>
      <rPr>
        <b/>
        <sz val="9"/>
        <rFont val="Barlow Light"/>
      </rPr>
      <t>) purple (nutrients)
1x 100 ml glass (preserve H</t>
    </r>
    <r>
      <rPr>
        <b/>
        <vertAlign val="subscript"/>
        <sz val="9"/>
        <rFont val="Barlow Light"/>
      </rPr>
      <t>2</t>
    </r>
    <r>
      <rPr>
        <b/>
        <sz val="9"/>
        <rFont val="Barlow Light"/>
      </rPr>
      <t>SO</t>
    </r>
    <r>
      <rPr>
        <b/>
        <vertAlign val="subscript"/>
        <sz val="9"/>
        <rFont val="Barlow Light"/>
      </rPr>
      <t>4</t>
    </r>
    <r>
      <rPr>
        <b/>
        <sz val="9"/>
        <rFont val="Barlow Light"/>
      </rPr>
      <t>) purple (for TOC)</t>
    </r>
  </si>
  <si>
    <t>Chemical Oxygen Demand (COD) now included in the sampling schedule for wastewater to track the amount of organics in the water.</t>
  </si>
  <si>
    <t>Version 2 - Review 15/12/2021</t>
  </si>
  <si>
    <t>&lt;1</t>
  </si>
  <si>
    <t>&lt;0.005</t>
  </si>
  <si>
    <t>-</t>
  </si>
  <si>
    <t>Current BU2119</t>
  </si>
  <si>
    <t>No sample could be taken as water level only had 4cm in bottom of well so not enough water. Lowest its been since been monitored in 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</si>
</sst>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C09]dd\-mmm\-yy;@"/>
  </numFmts>
  <fonts count="39" x14ac:knownFonts="1">
    <font>
      <sz val="11"/>
      <color theme="1"/>
      <name val="Calibri"/>
      <family val="2"/>
      <scheme val="minor"/>
    </font>
    <font>
      <sz val="10"/>
      <name val="Arial"/>
      <family val="2"/>
    </font>
    <font>
      <b/>
      <sz val="8"/>
      <color indexed="81"/>
      <name val="Tahoma"/>
      <family val="2"/>
    </font>
    <font>
      <sz val="8"/>
      <color indexed="81"/>
      <name val="Tahoma"/>
      <family val="2"/>
    </font>
    <font>
      <sz val="10"/>
      <color indexed="81"/>
      <name val="Tahoma"/>
      <family val="2"/>
    </font>
    <font>
      <u/>
      <sz val="11"/>
      <color theme="10"/>
      <name val="Calibri"/>
      <family val="2"/>
      <scheme val="minor"/>
    </font>
    <font>
      <sz val="10"/>
      <name val="Arial"/>
      <family val="2"/>
    </font>
    <font>
      <b/>
      <sz val="9"/>
      <color indexed="81"/>
      <name val="Tahoma"/>
      <family val="2"/>
    </font>
    <font>
      <sz val="9"/>
      <color indexed="81"/>
      <name val="Tahoma"/>
      <family val="2"/>
    </font>
    <font>
      <b/>
      <sz val="10"/>
      <color indexed="81"/>
      <name val="Tahoma"/>
      <family val="2"/>
    </font>
    <font>
      <sz val="10"/>
      <name val="Barlow Light"/>
    </font>
    <font>
      <sz val="9"/>
      <name val="Barlow Light"/>
    </font>
    <font>
      <b/>
      <sz val="12"/>
      <color theme="2" tint="-0.499984740745262"/>
      <name val="Barlow ExtraBold"/>
    </font>
    <font>
      <sz val="10"/>
      <color theme="2" tint="-0.499984740745262"/>
      <name val="Barlow Light"/>
    </font>
    <font>
      <b/>
      <sz val="12"/>
      <color theme="2" tint="-0.499984740745262"/>
      <name val="Barlow Light"/>
    </font>
    <font>
      <sz val="9"/>
      <color theme="2" tint="-0.499984740745262"/>
      <name val="Barlow Light"/>
    </font>
    <font>
      <b/>
      <sz val="9"/>
      <color theme="2" tint="-0.499984740745262"/>
      <name val="Barlow Light"/>
    </font>
    <font>
      <b/>
      <sz val="12"/>
      <name val="Barlow Light"/>
    </font>
    <font>
      <b/>
      <sz val="9"/>
      <name val="Barlow Light"/>
    </font>
    <font>
      <b/>
      <sz val="10"/>
      <name val="Barlow Light"/>
    </font>
    <font>
      <sz val="11"/>
      <name val="Barlow Light"/>
    </font>
    <font>
      <b/>
      <vertAlign val="superscript"/>
      <sz val="14"/>
      <name val="Barlow Light"/>
    </font>
    <font>
      <strike/>
      <sz val="10"/>
      <name val="Barlow Light"/>
    </font>
    <font>
      <sz val="12"/>
      <name val="Barlow Light"/>
    </font>
    <font>
      <u/>
      <sz val="10"/>
      <color theme="10"/>
      <name val="Barlow Light"/>
    </font>
    <font>
      <sz val="12"/>
      <color indexed="12"/>
      <name val="Barlow Light"/>
    </font>
    <font>
      <sz val="8"/>
      <name val="Barlow Light"/>
    </font>
    <font>
      <b/>
      <sz val="8"/>
      <name val="Barlow Light"/>
    </font>
    <font>
      <b/>
      <sz val="11"/>
      <color theme="1"/>
      <name val="Barlow Light"/>
    </font>
    <font>
      <sz val="11"/>
      <color theme="1"/>
      <name val="Barlow Light"/>
    </font>
    <font>
      <u/>
      <sz val="11"/>
      <color theme="10"/>
      <name val="Barlow Light"/>
    </font>
    <font>
      <sz val="11"/>
      <color rgb="FFFF0000"/>
      <name val="Barlow Light"/>
    </font>
    <font>
      <sz val="8"/>
      <color theme="1"/>
      <name val="Barlow Light"/>
    </font>
    <font>
      <b/>
      <sz val="10"/>
      <color theme="1"/>
      <name val="Barlow Light"/>
    </font>
    <font>
      <b/>
      <sz val="8.5"/>
      <name val="Barlow Light"/>
    </font>
    <font>
      <sz val="8.5"/>
      <name val="Barlow Light"/>
    </font>
    <font>
      <b/>
      <sz val="10"/>
      <color indexed="8"/>
      <name val="Barlow Light"/>
    </font>
    <font>
      <b/>
      <vertAlign val="subscript"/>
      <sz val="10"/>
      <name val="Barlow Light"/>
    </font>
    <font>
      <b/>
      <vertAlign val="subscript"/>
      <sz val="9"/>
      <name val="Barlow Light"/>
    </font>
  </fonts>
  <fills count="2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4"/>
        <bgColor indexed="64"/>
      </patternFill>
    </fill>
    <fill>
      <patternFill patternType="solid">
        <fgColor rgb="FFFFABFF"/>
        <bgColor indexed="64"/>
      </patternFill>
    </fill>
    <fill>
      <patternFill patternType="solid">
        <fgColor indexed="65"/>
        <bgColor indexed="64"/>
      </patternFill>
    </fill>
    <fill>
      <patternFill patternType="solid">
        <fgColor indexed="13"/>
        <bgColor indexed="64"/>
      </patternFill>
    </fill>
    <fill>
      <patternFill patternType="solid">
        <fgColor rgb="FF00B0F0"/>
        <bgColor indexed="64"/>
      </patternFill>
    </fill>
    <fill>
      <patternFill patternType="solid">
        <fgColor indexed="47"/>
        <bgColor indexed="64"/>
      </patternFill>
    </fill>
    <fill>
      <patternFill patternType="solid">
        <fgColor theme="7" tint="0.39994506668294322"/>
        <bgColor indexed="64"/>
      </patternFill>
    </fill>
    <fill>
      <patternFill patternType="solid">
        <fgColor rgb="FF92D050"/>
        <bgColor indexed="64"/>
      </patternFill>
    </fill>
    <fill>
      <patternFill patternType="solid">
        <fgColor rgb="FFFFB7FF"/>
        <bgColor indexed="64"/>
      </patternFill>
    </fill>
    <fill>
      <patternFill patternType="solid">
        <fgColor theme="9" tint="0.59999389629810485"/>
        <bgColor indexed="64"/>
      </patternFill>
    </fill>
    <fill>
      <patternFill patternType="solid">
        <fgColor rgb="FFFFCCFF"/>
        <bgColor theme="0" tint="-0.499984740745262"/>
      </patternFill>
    </fill>
    <fill>
      <patternFill patternType="solid">
        <fgColor rgb="FFFF66FF"/>
        <bgColor indexed="64"/>
      </patternFill>
    </fill>
    <fill>
      <patternFill patternType="solid">
        <fgColor theme="7" tint="0.3999145481734672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6" fillId="0" borderId="0"/>
  </cellStyleXfs>
  <cellXfs count="310">
    <xf numFmtId="0" fontId="0" fillId="0" borderId="0" xfId="0"/>
    <xf numFmtId="0" fontId="10" fillId="0" borderId="5" xfId="0" applyFont="1" applyBorder="1"/>
    <xf numFmtId="0" fontId="11" fillId="7" borderId="6" xfId="0" applyFont="1" applyFill="1" applyBorder="1"/>
    <xf numFmtId="0" fontId="11" fillId="7" borderId="7" xfId="0" applyFont="1" applyFill="1" applyBorder="1"/>
    <xf numFmtId="0" fontId="10" fillId="0" borderId="8" xfId="0" applyFont="1" applyBorder="1"/>
    <xf numFmtId="0" fontId="13" fillId="0" borderId="0" xfId="0" applyFont="1"/>
    <xf numFmtId="0" fontId="14" fillId="7" borderId="0" xfId="0" applyFont="1" applyFill="1"/>
    <xf numFmtId="0" fontId="11" fillId="7" borderId="0" xfId="0" applyFont="1" applyFill="1"/>
    <xf numFmtId="0" fontId="10" fillId="0" borderId="9" xfId="0" applyFont="1" applyBorder="1"/>
    <xf numFmtId="0" fontId="15" fillId="7" borderId="0" xfId="0" applyFont="1" applyFill="1"/>
    <xf numFmtId="0" fontId="16" fillId="7" borderId="0" xfId="0" applyFont="1" applyFill="1"/>
    <xf numFmtId="0" fontId="10" fillId="7" borderId="0" xfId="0" applyFont="1" applyFill="1"/>
    <xf numFmtId="0" fontId="17" fillId="7" borderId="0" xfId="0" applyFont="1" applyFill="1" applyAlignment="1">
      <alignment horizontal="left"/>
    </xf>
    <xf numFmtId="0" fontId="18" fillId="7" borderId="0" xfId="0" applyFont="1" applyFill="1"/>
    <xf numFmtId="0" fontId="10" fillId="7" borderId="9" xfId="0" applyFont="1" applyFill="1" applyBorder="1"/>
    <xf numFmtId="0" fontId="11" fillId="0" borderId="0" xfId="0" applyFont="1"/>
    <xf numFmtId="0" fontId="10" fillId="0" borderId="31" xfId="0" applyFont="1" applyBorder="1"/>
    <xf numFmtId="0" fontId="11" fillId="7" borderId="34" xfId="0" applyFont="1" applyFill="1" applyBorder="1"/>
    <xf numFmtId="0" fontId="11" fillId="7" borderId="9" xfId="0" applyFont="1" applyFill="1" applyBorder="1"/>
    <xf numFmtId="0" fontId="10" fillId="8" borderId="1" xfId="0" applyFont="1" applyFill="1" applyBorder="1"/>
    <xf numFmtId="0" fontId="11" fillId="7" borderId="29" xfId="0" quotePrefix="1" applyFont="1" applyFill="1" applyBorder="1" applyAlignment="1">
      <alignment vertical="center"/>
    </xf>
    <xf numFmtId="0" fontId="11" fillId="7" borderId="2" xfId="0" applyFont="1" applyFill="1" applyBorder="1" applyAlignment="1">
      <alignment vertical="center"/>
    </xf>
    <xf numFmtId="0" fontId="18" fillId="0" borderId="27" xfId="0" applyFont="1" applyBorder="1" applyAlignment="1">
      <alignment horizontal="center" vertical="center"/>
    </xf>
    <xf numFmtId="0" fontId="18" fillId="0" borderId="47" xfId="0" applyFont="1" applyBorder="1" applyAlignment="1">
      <alignment vertical="center" wrapText="1"/>
    </xf>
    <xf numFmtId="0" fontId="10" fillId="0" borderId="8" xfId="0" applyFont="1" applyBorder="1" applyAlignment="1">
      <alignment vertical="center"/>
    </xf>
    <xf numFmtId="0" fontId="11" fillId="0" borderId="8" xfId="0" applyFont="1" applyBorder="1" applyAlignment="1">
      <alignment vertical="center" wrapText="1"/>
    </xf>
    <xf numFmtId="0" fontId="10" fillId="7" borderId="9" xfId="0" applyFont="1" applyFill="1" applyBorder="1" applyAlignment="1">
      <alignment vertical="center"/>
    </xf>
    <xf numFmtId="0" fontId="10" fillId="0" borderId="0" xfId="0" applyFont="1" applyAlignment="1">
      <alignment vertical="center"/>
    </xf>
    <xf numFmtId="0" fontId="11" fillId="0" borderId="31" xfId="0" applyFont="1" applyBorder="1" applyAlignment="1">
      <alignment vertical="center" wrapText="1"/>
    </xf>
    <xf numFmtId="0" fontId="18" fillId="0" borderId="43" xfId="0" applyFont="1" applyBorder="1" applyAlignment="1">
      <alignment horizontal="center" vertical="center" wrapText="1"/>
    </xf>
    <xf numFmtId="0" fontId="11" fillId="0" borderId="8" xfId="0" applyFont="1" applyBorder="1" applyAlignment="1">
      <alignment horizontal="left" wrapText="1"/>
    </xf>
    <xf numFmtId="0" fontId="10" fillId="0" borderId="22" xfId="0" applyFont="1" applyBorder="1" applyAlignment="1">
      <alignment horizontal="left"/>
    </xf>
    <xf numFmtId="0" fontId="10" fillId="0" borderId="0" xfId="0" applyFont="1" applyAlignment="1">
      <alignment horizontal="left"/>
    </xf>
    <xf numFmtId="0" fontId="10" fillId="0" borderId="9" xfId="0" applyFont="1" applyBorder="1" applyAlignment="1">
      <alignment horizontal="left"/>
    </xf>
    <xf numFmtId="0" fontId="10" fillId="0" borderId="31" xfId="0" applyFont="1" applyBorder="1" applyAlignment="1">
      <alignment horizontal="left" vertical="center" wrapText="1"/>
    </xf>
    <xf numFmtId="0" fontId="10" fillId="7" borderId="48" xfId="0" applyFont="1" applyFill="1" applyBorder="1"/>
    <xf numFmtId="0" fontId="23" fillId="0" borderId="8" xfId="0" applyFont="1" applyBorder="1"/>
    <xf numFmtId="0" fontId="25" fillId="7" borderId="9" xfId="0" applyFont="1" applyFill="1" applyBorder="1" applyAlignment="1">
      <alignment horizontal="center"/>
    </xf>
    <xf numFmtId="0" fontId="23" fillId="0" borderId="0" xfId="0" applyFont="1"/>
    <xf numFmtId="0" fontId="10" fillId="0" borderId="10" xfId="0" applyFont="1" applyBorder="1"/>
    <xf numFmtId="0" fontId="19" fillId="0" borderId="10" xfId="0" applyFont="1" applyBorder="1"/>
    <xf numFmtId="0" fontId="10" fillId="0" borderId="33" xfId="0" applyFont="1" applyBorder="1"/>
    <xf numFmtId="0" fontId="19" fillId="0" borderId="0" xfId="0" applyFont="1"/>
    <xf numFmtId="0" fontId="28" fillId="0" borderId="0" xfId="0" applyFont="1" applyBorder="1"/>
    <xf numFmtId="0" fontId="29" fillId="0" borderId="0" xfId="0" applyFont="1"/>
    <xf numFmtId="0" fontId="28" fillId="0" borderId="0" xfId="0" applyFont="1"/>
    <xf numFmtId="0" fontId="28" fillId="0" borderId="0" xfId="0" applyFont="1" applyAlignment="1">
      <alignment horizontal="center"/>
    </xf>
    <xf numFmtId="0" fontId="29" fillId="0" borderId="0" xfId="0" applyFont="1" applyAlignment="1">
      <alignment horizontal="center"/>
    </xf>
    <xf numFmtId="0" fontId="29" fillId="0" borderId="0" xfId="0" applyFont="1" applyAlignment="1">
      <alignment horizontal="left"/>
    </xf>
    <xf numFmtId="164" fontId="29" fillId="2" borderId="0" xfId="0" applyNumberFormat="1" applyFont="1" applyFill="1" applyAlignment="1">
      <alignment horizontal="center"/>
    </xf>
    <xf numFmtId="0" fontId="28" fillId="0" borderId="0" xfId="0" applyFont="1" applyFill="1"/>
    <xf numFmtId="0" fontId="28" fillId="0" borderId="0" xfId="0" applyFont="1" applyFill="1" applyBorder="1"/>
    <xf numFmtId="0" fontId="28" fillId="3" borderId="2" xfId="0" applyFont="1" applyFill="1" applyBorder="1" applyAlignment="1">
      <alignment wrapText="1"/>
    </xf>
    <xf numFmtId="0" fontId="28" fillId="3" borderId="2" xfId="0" applyFont="1" applyFill="1" applyBorder="1" applyAlignment="1">
      <alignment horizontal="center" wrapText="1"/>
    </xf>
    <xf numFmtId="0" fontId="28" fillId="3" borderId="2" xfId="0" applyFont="1" applyFill="1" applyBorder="1"/>
    <xf numFmtId="0" fontId="28" fillId="3" borderId="2" xfId="0" applyFont="1" applyFill="1" applyBorder="1" applyAlignment="1">
      <alignment horizontal="center"/>
    </xf>
    <xf numFmtId="0" fontId="29" fillId="5" borderId="3" xfId="0" applyFont="1" applyFill="1" applyBorder="1" applyAlignment="1">
      <alignment horizontal="center"/>
    </xf>
    <xf numFmtId="0" fontId="29" fillId="5" borderId="3" xfId="0" applyFont="1" applyFill="1" applyBorder="1"/>
    <xf numFmtId="0" fontId="29" fillId="5" borderId="0" xfId="0" applyFont="1" applyFill="1" applyBorder="1"/>
    <xf numFmtId="0" fontId="29" fillId="5" borderId="0" xfId="0" applyFont="1" applyFill="1" applyBorder="1" applyAlignment="1">
      <alignment horizontal="center"/>
    </xf>
    <xf numFmtId="0" fontId="29" fillId="5" borderId="4" xfId="0" applyFont="1" applyFill="1" applyBorder="1"/>
    <xf numFmtId="0" fontId="29" fillId="5" borderId="4" xfId="0" applyFont="1" applyFill="1" applyBorder="1" applyAlignment="1">
      <alignment horizontal="center"/>
    </xf>
    <xf numFmtId="0" fontId="29" fillId="5" borderId="4" xfId="0" applyFont="1" applyFill="1" applyBorder="1" applyAlignment="1">
      <alignment horizontal="center" vertical="center" wrapText="1"/>
    </xf>
    <xf numFmtId="0" fontId="29" fillId="0" borderId="3" xfId="0" applyFont="1" applyFill="1" applyBorder="1" applyAlignment="1">
      <alignment horizontal="center"/>
    </xf>
    <xf numFmtId="0" fontId="29" fillId="0" borderId="3" xfId="0" applyFont="1" applyFill="1" applyBorder="1"/>
    <xf numFmtId="0" fontId="29" fillId="0" borderId="0" xfId="0" applyFont="1" applyFill="1" applyBorder="1"/>
    <xf numFmtId="0" fontId="29" fillId="0" borderId="0" xfId="0" applyFont="1" applyFill="1" applyBorder="1" applyAlignment="1">
      <alignment horizontal="center"/>
    </xf>
    <xf numFmtId="0" fontId="29" fillId="0" borderId="4" xfId="0" applyFont="1" applyFill="1" applyBorder="1"/>
    <xf numFmtId="0" fontId="29" fillId="0" borderId="4" xfId="0" applyFont="1" applyFill="1" applyBorder="1" applyAlignment="1">
      <alignment horizontal="center"/>
    </xf>
    <xf numFmtId="165" fontId="29" fillId="5" borderId="3" xfId="0" applyNumberFormat="1" applyFont="1" applyFill="1" applyBorder="1" applyAlignment="1">
      <alignment horizontal="center"/>
    </xf>
    <xf numFmtId="0" fontId="29" fillId="5" borderId="0" xfId="0" applyFont="1" applyFill="1" applyAlignment="1">
      <alignment horizontal="left"/>
    </xf>
    <xf numFmtId="14" fontId="29" fillId="5" borderId="3" xfId="0" applyNumberFormat="1" applyFont="1" applyFill="1" applyBorder="1" applyAlignment="1">
      <alignment horizontal="center"/>
    </xf>
    <xf numFmtId="0" fontId="29" fillId="5" borderId="4" xfId="0" quotePrefix="1" applyFont="1" applyFill="1" applyBorder="1" applyAlignment="1">
      <alignment horizontal="center"/>
    </xf>
    <xf numFmtId="0" fontId="30" fillId="0" borderId="0" xfId="1" applyFont="1"/>
    <xf numFmtId="0" fontId="28" fillId="3" borderId="1" xfId="0" applyFont="1" applyFill="1" applyBorder="1" applyAlignment="1">
      <alignment wrapText="1"/>
    </xf>
    <xf numFmtId="0" fontId="28" fillId="3" borderId="1" xfId="0" applyFont="1" applyFill="1" applyBorder="1"/>
    <xf numFmtId="0" fontId="28" fillId="3" borderId="1" xfId="0" applyFont="1" applyFill="1" applyBorder="1" applyAlignment="1">
      <alignment horizontal="center" wrapText="1"/>
    </xf>
    <xf numFmtId="17" fontId="29" fillId="0" borderId="1" xfId="0" applyNumberFormat="1" applyFont="1" applyBorder="1" applyAlignment="1">
      <alignment horizontal="left"/>
    </xf>
    <xf numFmtId="0" fontId="29" fillId="0" borderId="1" xfId="0" applyFont="1" applyBorder="1"/>
    <xf numFmtId="0" fontId="29" fillId="0" borderId="1" xfId="0" applyFont="1" applyBorder="1" applyAlignment="1">
      <alignment horizontal="center"/>
    </xf>
    <xf numFmtId="17" fontId="29" fillId="0" borderId="0" xfId="0" applyNumberFormat="1" applyFont="1" applyBorder="1" applyAlignment="1">
      <alignment horizontal="left"/>
    </xf>
    <xf numFmtId="0" fontId="31" fillId="0" borderId="0" xfId="0" applyFont="1" applyFill="1" applyAlignment="1">
      <alignment horizontal="center"/>
    </xf>
    <xf numFmtId="0" fontId="29" fillId="0" borderId="0" xfId="0" applyFont="1" applyFill="1" applyAlignment="1">
      <alignment horizontal="center"/>
    </xf>
    <xf numFmtId="164" fontId="29" fillId="4" borderId="0" xfId="0" applyNumberFormat="1" applyFont="1" applyFill="1" applyAlignment="1">
      <alignment horizontal="center"/>
    </xf>
    <xf numFmtId="0" fontId="28" fillId="4" borderId="2" xfId="0" applyFont="1" applyFill="1" applyBorder="1" applyAlignment="1">
      <alignment horizontal="center"/>
    </xf>
    <xf numFmtId="0" fontId="29" fillId="4" borderId="3" xfId="0" applyFont="1" applyFill="1" applyBorder="1" applyAlignment="1">
      <alignment horizontal="center"/>
    </xf>
    <xf numFmtId="0" fontId="29" fillId="4" borderId="0" xfId="0" applyFont="1" applyFill="1" applyBorder="1" applyAlignment="1">
      <alignment horizontal="center"/>
    </xf>
    <xf numFmtId="0" fontId="29" fillId="4" borderId="4" xfId="0" applyFont="1" applyFill="1" applyBorder="1" applyAlignment="1">
      <alignment horizontal="center"/>
    </xf>
    <xf numFmtId="0" fontId="29" fillId="5" borderId="0" xfId="0" applyFont="1" applyFill="1" applyAlignment="1">
      <alignment horizontal="center"/>
    </xf>
    <xf numFmtId="0" fontId="29" fillId="5" borderId="0" xfId="0" applyFont="1" applyFill="1"/>
    <xf numFmtId="0" fontId="29" fillId="4" borderId="0" xfId="0" applyFont="1" applyFill="1" applyAlignment="1">
      <alignment horizontal="center"/>
    </xf>
    <xf numFmtId="0" fontId="29" fillId="6" borderId="0" xfId="0" applyFont="1" applyFill="1" applyBorder="1"/>
    <xf numFmtId="0" fontId="29" fillId="0" borderId="0" xfId="0" applyFont="1" applyFill="1"/>
    <xf numFmtId="0" fontId="29" fillId="0" borderId="1" xfId="0" applyFont="1" applyBorder="1" applyAlignment="1"/>
    <xf numFmtId="0" fontId="32" fillId="0" borderId="1" xfId="0" applyFont="1" applyBorder="1"/>
    <xf numFmtId="14" fontId="29" fillId="0" borderId="1" xfId="0" applyNumberFormat="1" applyFont="1" applyBorder="1" applyAlignment="1">
      <alignment horizontal="center"/>
    </xf>
    <xf numFmtId="0" fontId="33" fillId="4" borderId="2" xfId="0" applyFont="1" applyFill="1" applyBorder="1" applyAlignment="1">
      <alignment horizontal="center"/>
    </xf>
    <xf numFmtId="0" fontId="33" fillId="3" borderId="2" xfId="0" applyFont="1" applyFill="1" applyBorder="1" applyAlignment="1">
      <alignment horizontal="center"/>
    </xf>
    <xf numFmtId="14" fontId="29" fillId="4" borderId="0" xfId="0" applyNumberFormat="1" applyFont="1" applyFill="1" applyAlignment="1">
      <alignment horizontal="center"/>
    </xf>
    <xf numFmtId="0" fontId="33" fillId="3" borderId="1" xfId="0" applyFont="1" applyFill="1" applyBorder="1" applyAlignment="1">
      <alignment horizontal="center" wrapText="1"/>
    </xf>
    <xf numFmtId="0" fontId="10" fillId="0" borderId="0" xfId="0" applyFont="1"/>
    <xf numFmtId="0" fontId="12" fillId="7" borderId="0" xfId="0" applyFont="1" applyFill="1" applyAlignment="1">
      <alignment horizontal="left"/>
    </xf>
    <xf numFmtId="0" fontId="34" fillId="0" borderId="1" xfId="0" applyFont="1" applyBorder="1" applyAlignment="1">
      <alignment horizontal="center" vertical="center" wrapText="1"/>
    </xf>
    <xf numFmtId="0" fontId="27" fillId="0" borderId="1" xfId="0" applyFont="1" applyBorder="1" applyAlignment="1">
      <alignment horizontal="center" vertical="center"/>
    </xf>
    <xf numFmtId="0" fontId="19" fillId="7" borderId="0" xfId="0" applyFont="1" applyFill="1" applyAlignment="1">
      <alignment horizontal="center"/>
    </xf>
    <xf numFmtId="0" fontId="10" fillId="0" borderId="1" xfId="0" applyFont="1" applyBorder="1"/>
    <xf numFmtId="0" fontId="20" fillId="0" borderId="1" xfId="0" applyFont="1" applyBorder="1" applyAlignment="1">
      <alignment horizontal="center"/>
    </xf>
    <xf numFmtId="15" fontId="20" fillId="0" borderId="1" xfId="0" applyNumberFormat="1" applyFont="1" applyBorder="1"/>
    <xf numFmtId="0" fontId="11" fillId="9" borderId="1" xfId="0" applyFont="1" applyFill="1" applyBorder="1"/>
    <xf numFmtId="0" fontId="11" fillId="8" borderId="1" xfId="0" applyFont="1" applyFill="1" applyBorder="1"/>
    <xf numFmtId="0" fontId="11" fillId="10" borderId="1" xfId="0" applyFont="1" applyFill="1" applyBorder="1" applyAlignment="1">
      <alignment horizontal="center"/>
    </xf>
    <xf numFmtId="0" fontId="11" fillId="11" borderId="1" xfId="0" applyFont="1" applyFill="1" applyBorder="1"/>
    <xf numFmtId="0" fontId="11" fillId="10" borderId="1" xfId="0" applyFont="1" applyFill="1" applyBorder="1"/>
    <xf numFmtId="0" fontId="11" fillId="10" borderId="1" xfId="0" applyFont="1" applyFill="1" applyBorder="1" applyAlignment="1">
      <alignment horizontal="center" vertical="center" wrapText="1"/>
    </xf>
    <xf numFmtId="15" fontId="11" fillId="10" borderId="1" xfId="0" applyNumberFormat="1" applyFont="1" applyFill="1" applyBorder="1"/>
    <xf numFmtId="0" fontId="10" fillId="0" borderId="0" xfId="0" applyFont="1" applyAlignment="1">
      <alignment horizontal="center"/>
    </xf>
    <xf numFmtId="0" fontId="21" fillId="9" borderId="1" xfId="0" applyFont="1" applyFill="1" applyBorder="1" applyAlignment="1">
      <alignment vertical="center"/>
    </xf>
    <xf numFmtId="0" fontId="21" fillId="8" borderId="1" xfId="0" applyFont="1" applyFill="1" applyBorder="1" applyAlignment="1">
      <alignment vertical="center"/>
    </xf>
    <xf numFmtId="0" fontId="10" fillId="7" borderId="0" xfId="0" applyFont="1" applyFill="1" applyAlignment="1">
      <alignment horizontal="center"/>
    </xf>
    <xf numFmtId="0" fontId="11" fillId="8" borderId="1" xfId="0" applyFont="1" applyFill="1" applyBorder="1" applyAlignment="1">
      <alignment horizontal="center"/>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0" borderId="1" xfId="0" applyFont="1" applyFill="1" applyBorder="1"/>
    <xf numFmtId="15" fontId="10" fillId="0" borderId="1" xfId="0" applyNumberFormat="1" applyFont="1" applyBorder="1"/>
    <xf numFmtId="0" fontId="22" fillId="0" borderId="1" xfId="0" applyFont="1" applyBorder="1"/>
    <xf numFmtId="0" fontId="10" fillId="14" borderId="1" xfId="0" applyFont="1" applyFill="1" applyBorder="1"/>
    <xf numFmtId="0" fontId="11" fillId="15" borderId="1" xfId="0" applyFont="1" applyFill="1" applyBorder="1"/>
    <xf numFmtId="0" fontId="18" fillId="16" borderId="11" xfId="0" applyFont="1" applyFill="1" applyBorder="1" applyAlignment="1">
      <alignment horizontal="center" vertical="center" wrapText="1"/>
    </xf>
    <xf numFmtId="0" fontId="11" fillId="10" borderId="1" xfId="0" applyFont="1" applyFill="1" applyBorder="1" applyAlignment="1">
      <alignment vertical="center"/>
    </xf>
    <xf numFmtId="0" fontId="11" fillId="11" borderId="1" xfId="0" applyFont="1" applyFill="1" applyBorder="1" applyAlignment="1">
      <alignment vertical="center"/>
    </xf>
    <xf numFmtId="0" fontId="11" fillId="15" borderId="17" xfId="0" applyFont="1" applyFill="1" applyBorder="1"/>
    <xf numFmtId="0" fontId="11" fillId="10" borderId="2" xfId="0" applyFont="1" applyFill="1" applyBorder="1" applyAlignment="1">
      <alignment vertical="center"/>
    </xf>
    <xf numFmtId="0" fontId="11" fillId="17" borderId="30" xfId="0" applyFont="1" applyFill="1" applyBorder="1" applyAlignment="1">
      <alignment horizontal="center" vertical="center" wrapText="1"/>
    </xf>
    <xf numFmtId="0" fontId="11" fillId="17" borderId="29" xfId="0" quotePrefix="1" applyFont="1" applyFill="1" applyBorder="1" applyAlignment="1">
      <alignment vertical="center" wrapText="1"/>
    </xf>
    <xf numFmtId="0" fontId="11" fillId="12" borderId="29" xfId="0" applyFont="1" applyFill="1" applyBorder="1" applyAlignment="1">
      <alignment horizontal="center" vertical="center" wrapText="1"/>
    </xf>
    <xf numFmtId="0" fontId="18" fillId="18" borderId="12" xfId="0" applyFont="1" applyFill="1" applyBorder="1" applyAlignment="1">
      <alignment horizontal="center" vertical="center" wrapText="1"/>
    </xf>
    <xf numFmtId="0" fontId="18" fillId="19" borderId="2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15" borderId="24" xfId="0" applyFont="1" applyFill="1" applyBorder="1" applyAlignment="1">
      <alignment horizontal="center" vertical="center" wrapText="1"/>
    </xf>
    <xf numFmtId="0" fontId="18" fillId="15" borderId="37"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18" fillId="20" borderId="24" xfId="0" applyFont="1" applyFill="1" applyBorder="1" applyAlignment="1">
      <alignment horizontal="center" vertical="center" wrapText="1"/>
    </xf>
    <xf numFmtId="0" fontId="18" fillId="20" borderId="12" xfId="0" applyFont="1" applyFill="1" applyBorder="1" applyAlignment="1">
      <alignment horizontal="center" vertical="center" wrapText="1"/>
    </xf>
    <xf numFmtId="0" fontId="19" fillId="18" borderId="28" xfId="0" applyFont="1" applyFill="1" applyBorder="1" applyAlignment="1">
      <alignment vertical="center"/>
    </xf>
    <xf numFmtId="0" fontId="19" fillId="19" borderId="28" xfId="0" applyFont="1" applyFill="1" applyBorder="1" applyAlignment="1">
      <alignment vertical="center"/>
    </xf>
    <xf numFmtId="0" fontId="19" fillId="2" borderId="27" xfId="0" applyFont="1" applyFill="1" applyBorder="1" applyAlignment="1">
      <alignment vertical="center"/>
    </xf>
    <xf numFmtId="0" fontId="19" fillId="2" borderId="28" xfId="0" applyFont="1" applyFill="1" applyBorder="1" applyAlignment="1">
      <alignment vertical="center"/>
    </xf>
    <xf numFmtId="0" fontId="19" fillId="15" borderId="30" xfId="0" applyFont="1" applyFill="1" applyBorder="1" applyAlignment="1">
      <alignment vertical="center"/>
    </xf>
    <xf numFmtId="0" fontId="19" fillId="15" borderId="29" xfId="0" applyFont="1" applyFill="1" applyBorder="1" applyAlignment="1">
      <alignment vertical="center"/>
    </xf>
    <xf numFmtId="0" fontId="36" fillId="12" borderId="27" xfId="0" applyFont="1" applyFill="1" applyBorder="1" applyAlignment="1">
      <alignment vertical="center"/>
    </xf>
    <xf numFmtId="0" fontId="19" fillId="20" borderId="30" xfId="0" applyFont="1" applyFill="1" applyBorder="1" applyAlignment="1">
      <alignment vertical="center" wrapText="1"/>
    </xf>
    <xf numFmtId="0" fontId="19" fillId="20" borderId="28" xfId="0" applyFont="1" applyFill="1" applyBorder="1" applyAlignment="1">
      <alignment vertical="center" wrapText="1"/>
    </xf>
    <xf numFmtId="0" fontId="19" fillId="18" borderId="28" xfId="0" applyFont="1" applyFill="1" applyBorder="1" applyAlignment="1">
      <alignment vertical="center" wrapText="1"/>
    </xf>
    <xf numFmtId="0" fontId="19" fillId="19" borderId="28" xfId="0" applyFont="1" applyFill="1" applyBorder="1" applyAlignment="1">
      <alignment vertical="center" wrapText="1"/>
    </xf>
    <xf numFmtId="0" fontId="19" fillId="2" borderId="27" xfId="0" applyFont="1" applyFill="1" applyBorder="1" applyAlignment="1">
      <alignment vertical="center" wrapText="1"/>
    </xf>
    <xf numFmtId="0" fontId="19" fillId="2" borderId="28" xfId="0" applyFont="1" applyFill="1" applyBorder="1" applyAlignment="1">
      <alignment vertical="center" wrapText="1"/>
    </xf>
    <xf numFmtId="0" fontId="19" fillId="15" borderId="29" xfId="0" applyFont="1" applyFill="1" applyBorder="1" applyAlignment="1">
      <alignment vertical="center" wrapText="1"/>
    </xf>
    <xf numFmtId="0" fontId="36" fillId="12" borderId="27" xfId="0" applyFont="1" applyFill="1" applyBorder="1" applyAlignment="1">
      <alignment vertical="center" wrapText="1"/>
    </xf>
    <xf numFmtId="0" fontId="19" fillId="15" borderId="30" xfId="0" applyFont="1" applyFill="1" applyBorder="1" applyAlignment="1">
      <alignment vertical="center" wrapText="1"/>
    </xf>
    <xf numFmtId="0" fontId="18" fillId="15" borderId="30" xfId="0" applyFont="1" applyFill="1" applyBorder="1" applyAlignment="1">
      <alignment vertical="center"/>
    </xf>
    <xf numFmtId="0" fontId="19" fillId="12" borderId="20" xfId="0" applyFont="1" applyFill="1" applyBorder="1" applyAlignment="1">
      <alignment vertical="center" wrapText="1"/>
    </xf>
    <xf numFmtId="0" fontId="19" fillId="12" borderId="27" xfId="0" applyFont="1" applyFill="1" applyBorder="1" applyAlignment="1">
      <alignment vertical="center"/>
    </xf>
    <xf numFmtId="0" fontId="19" fillId="20" borderId="30" xfId="0" applyFont="1" applyFill="1" applyBorder="1" applyAlignment="1">
      <alignment vertical="center"/>
    </xf>
    <xf numFmtId="0" fontId="19" fillId="12" borderId="27" xfId="0" applyFont="1" applyFill="1" applyBorder="1" applyAlignment="1">
      <alignment vertical="center" wrapText="1"/>
    </xf>
    <xf numFmtId="0" fontId="19" fillId="18" borderId="28" xfId="0" applyFont="1" applyFill="1" applyBorder="1" applyAlignment="1">
      <alignment horizontal="left" vertical="center" wrapText="1"/>
    </xf>
    <xf numFmtId="0" fontId="19" fillId="19" borderId="28" xfId="0" applyFont="1" applyFill="1" applyBorder="1" applyAlignment="1">
      <alignment horizontal="left" vertical="center" wrapText="1"/>
    </xf>
    <xf numFmtId="0" fontId="19" fillId="18" borderId="36" xfId="0" applyFont="1" applyFill="1" applyBorder="1" applyAlignment="1">
      <alignment vertical="center"/>
    </xf>
    <xf numFmtId="0" fontId="19" fillId="19" borderId="36" xfId="0" applyFont="1" applyFill="1" applyBorder="1" applyAlignment="1">
      <alignment vertical="center"/>
    </xf>
    <xf numFmtId="0" fontId="19" fillId="20" borderId="21" xfId="0" applyFont="1" applyFill="1" applyBorder="1" applyAlignment="1">
      <alignment vertical="center" wrapText="1"/>
    </xf>
    <xf numFmtId="0" fontId="19" fillId="20" borderId="42" xfId="0" applyFont="1" applyFill="1" applyBorder="1" applyAlignment="1">
      <alignment vertical="center" wrapText="1"/>
    </xf>
    <xf numFmtId="0" fontId="29" fillId="5" borderId="3"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11" fillId="7" borderId="6" xfId="0" applyFont="1" applyFill="1" applyBorder="1" applyAlignment="1">
      <alignment horizontal="center"/>
    </xf>
    <xf numFmtId="0" fontId="11" fillId="7" borderId="0" xfId="0" applyFont="1" applyFill="1" applyAlignment="1">
      <alignment horizontal="center"/>
    </xf>
    <xf numFmtId="0" fontId="12" fillId="7" borderId="0" xfId="0" applyFont="1" applyFill="1" applyAlignment="1">
      <alignment horizontal="left"/>
    </xf>
    <xf numFmtId="0" fontId="34" fillId="0" borderId="1" xfId="0" applyFont="1" applyBorder="1" applyAlignment="1">
      <alignment horizontal="center" vertical="center" wrapText="1"/>
    </xf>
    <xf numFmtId="0" fontId="12" fillId="7" borderId="0" xfId="0" applyFont="1" applyFill="1" applyAlignment="1">
      <alignment horizontal="center"/>
    </xf>
    <xf numFmtId="0" fontId="35" fillId="0" borderId="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4" xfId="0" applyFont="1" applyBorder="1" applyAlignment="1">
      <alignment horizontal="center" vertical="center" wrapText="1"/>
    </xf>
    <xf numFmtId="0" fontId="11" fillId="7" borderId="29"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30" xfId="0" applyFont="1" applyFill="1" applyBorder="1" applyAlignment="1">
      <alignment horizontal="left" vertical="center" wrapText="1"/>
    </xf>
    <xf numFmtId="0" fontId="10" fillId="10" borderId="29"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27" fillId="0" borderId="1" xfId="0" applyFont="1" applyBorder="1" applyAlignment="1">
      <alignment horizontal="center" vertical="center" wrapText="1"/>
    </xf>
    <xf numFmtId="0" fontId="26" fillId="0" borderId="0" xfId="0" applyFont="1" applyAlignment="1">
      <alignment horizontal="center"/>
    </xf>
    <xf numFmtId="0" fontId="10" fillId="0" borderId="0" xfId="0" applyFont="1"/>
    <xf numFmtId="0" fontId="18" fillId="2" borderId="5"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15" borderId="6" xfId="0" applyFont="1" applyFill="1" applyBorder="1" applyAlignment="1">
      <alignment horizontal="left" vertical="center" wrapText="1"/>
    </xf>
    <xf numFmtId="0" fontId="18" fillId="15" borderId="7" xfId="0" applyFont="1" applyFill="1" applyBorder="1" applyAlignment="1">
      <alignment horizontal="left" vertical="center" wrapText="1"/>
    </xf>
    <xf numFmtId="0" fontId="18" fillId="15" borderId="0" xfId="0" applyFont="1" applyFill="1" applyAlignment="1">
      <alignment horizontal="left" vertical="center" wrapText="1"/>
    </xf>
    <xf numFmtId="0" fontId="18" fillId="15" borderId="9" xfId="0" applyFont="1" applyFill="1" applyBorder="1" applyAlignment="1">
      <alignment horizontal="left" vertical="center" wrapText="1"/>
    </xf>
    <xf numFmtId="0" fontId="18" fillId="15" borderId="10" xfId="0" applyFont="1" applyFill="1" applyBorder="1" applyAlignment="1">
      <alignment horizontal="left" vertical="center" wrapText="1"/>
    </xf>
    <xf numFmtId="0" fontId="18" fillId="15" borderId="33" xfId="0" applyFont="1" applyFill="1" applyBorder="1" applyAlignment="1">
      <alignment horizontal="left" vertical="center" wrapText="1"/>
    </xf>
    <xf numFmtId="0" fontId="18" fillId="12" borderId="5"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31" xfId="0" applyFont="1" applyFill="1" applyBorder="1" applyAlignment="1">
      <alignment horizontal="left" vertical="center" wrapText="1"/>
    </xf>
    <xf numFmtId="0" fontId="19" fillId="18" borderId="27" xfId="0" applyFont="1" applyFill="1" applyBorder="1" applyAlignment="1">
      <alignment horizontal="left" vertical="center"/>
    </xf>
    <xf numFmtId="0" fontId="19" fillId="18" borderId="1" xfId="0" applyFont="1" applyFill="1" applyBorder="1" applyAlignment="1">
      <alignment horizontal="left" vertical="center"/>
    </xf>
    <xf numFmtId="0" fontId="19" fillId="19" borderId="52" xfId="0" applyFont="1" applyFill="1" applyBorder="1" applyAlignment="1">
      <alignment horizontal="left" vertical="center"/>
    </xf>
    <xf numFmtId="0" fontId="19" fillId="19" borderId="2" xfId="0" applyFont="1" applyFill="1" applyBorder="1" applyAlignment="1">
      <alignment horizontal="left" vertical="center"/>
    </xf>
    <xf numFmtId="0" fontId="19" fillId="19" borderId="52" xfId="0" applyFont="1" applyFill="1" applyBorder="1" applyAlignment="1">
      <alignment horizontal="left" vertical="center" wrapText="1"/>
    </xf>
    <xf numFmtId="0" fontId="19" fillId="19" borderId="2"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39"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9" xfId="0" applyFont="1" applyFill="1" applyBorder="1" applyAlignment="1">
      <alignment horizontal="center" vertical="center"/>
    </xf>
    <xf numFmtId="0" fontId="11" fillId="0" borderId="2" xfId="0" applyFont="1" applyBorder="1" applyAlignment="1">
      <alignment horizontal="left" vertical="center"/>
    </xf>
    <xf numFmtId="0" fontId="11" fillId="0" borderId="30" xfId="0" applyFont="1" applyBorder="1" applyAlignment="1">
      <alignment horizontal="left" vertical="center"/>
    </xf>
    <xf numFmtId="0" fontId="11" fillId="17" borderId="29" xfId="0" applyFont="1" applyFill="1" applyBorder="1" applyAlignment="1">
      <alignment horizontal="left" vertical="center" wrapText="1"/>
    </xf>
    <xf numFmtId="0" fontId="11" fillId="17" borderId="2" xfId="0" applyFont="1" applyFill="1" applyBorder="1" applyAlignment="1">
      <alignment horizontal="left" vertical="center" wrapText="1"/>
    </xf>
    <xf numFmtId="0" fontId="18" fillId="0" borderId="23"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0" xfId="0" applyFont="1" applyBorder="1" applyAlignment="1">
      <alignment horizontal="center" vertical="center" wrapText="1"/>
    </xf>
    <xf numFmtId="0" fontId="11" fillId="7" borderId="22"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15"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26" xfId="0" applyFont="1" applyFill="1" applyBorder="1" applyAlignment="1">
      <alignment horizontal="left" vertical="top" wrapText="1" indent="1"/>
    </xf>
    <xf numFmtId="0" fontId="11" fillId="7" borderId="6" xfId="0" applyFont="1" applyFill="1" applyBorder="1" applyAlignment="1">
      <alignment horizontal="left" vertical="top" wrapText="1" indent="1"/>
    </xf>
    <xf numFmtId="0" fontId="11" fillId="7" borderId="7" xfId="0" applyFont="1" applyFill="1" applyBorder="1" applyAlignment="1">
      <alignment horizontal="left" vertical="top" wrapText="1" indent="1"/>
    </xf>
    <xf numFmtId="0" fontId="11" fillId="7" borderId="22" xfId="0" applyFont="1" applyFill="1" applyBorder="1" applyAlignment="1">
      <alignment horizontal="left" vertical="top" wrapText="1" indent="1"/>
    </xf>
    <xf numFmtId="0" fontId="11" fillId="7" borderId="0" xfId="0" applyFont="1" applyFill="1" applyAlignment="1">
      <alignment horizontal="left" vertical="top" wrapText="1" indent="1"/>
    </xf>
    <xf numFmtId="0" fontId="11" fillId="7" borderId="9" xfId="0" applyFont="1" applyFill="1" applyBorder="1" applyAlignment="1">
      <alignment horizontal="left" vertical="top" wrapText="1" indent="1"/>
    </xf>
    <xf numFmtId="0" fontId="11" fillId="7" borderId="15" xfId="0" applyFont="1" applyFill="1" applyBorder="1" applyAlignment="1">
      <alignment horizontal="left" vertical="top" wrapText="1" indent="1"/>
    </xf>
    <xf numFmtId="0" fontId="11" fillId="7" borderId="4" xfId="0" applyFont="1" applyFill="1" applyBorder="1" applyAlignment="1">
      <alignment horizontal="left" vertical="top" wrapText="1" indent="1"/>
    </xf>
    <xf numFmtId="0" fontId="11" fillId="7" borderId="50" xfId="0" applyFont="1" applyFill="1" applyBorder="1" applyAlignment="1">
      <alignment horizontal="left" vertical="top" wrapText="1" indent="1"/>
    </xf>
    <xf numFmtId="0" fontId="11" fillId="7" borderId="39" xfId="0" applyFont="1" applyFill="1" applyBorder="1" applyAlignment="1">
      <alignment horizontal="left" vertical="center" wrapText="1"/>
    </xf>
    <xf numFmtId="0" fontId="18" fillId="0" borderId="27" xfId="0" applyFont="1" applyBorder="1" applyAlignment="1">
      <alignment horizontal="center" vertical="center" wrapText="1"/>
    </xf>
    <xf numFmtId="0" fontId="11" fillId="0" borderId="35" xfId="0" applyFont="1" applyBorder="1" applyAlignment="1">
      <alignment horizontal="center" vertical="center" wrapText="1"/>
    </xf>
    <xf numFmtId="0" fontId="11" fillId="7" borderId="9"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1" fillId="7" borderId="10"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9" fillId="7" borderId="0" xfId="0" applyFont="1" applyFill="1" applyAlignment="1">
      <alignment horizontal="center" vertical="center"/>
    </xf>
    <xf numFmtId="0" fontId="11" fillId="10" borderId="1" xfId="0" applyFont="1" applyFill="1" applyBorder="1" applyAlignment="1">
      <alignment horizontal="center" vertical="center" textRotation="255" wrapText="1" shrinkToFit="1"/>
    </xf>
    <xf numFmtId="0" fontId="18" fillId="7" borderId="23"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0" borderId="49" xfId="0" applyFont="1" applyBorder="1" applyAlignment="1">
      <alignment horizontal="left" vertical="center" wrapText="1"/>
    </xf>
    <xf numFmtId="0" fontId="18" fillId="0" borderId="45" xfId="0" applyFont="1" applyBorder="1" applyAlignment="1">
      <alignment horizontal="left" vertical="center" wrapText="1"/>
    </xf>
    <xf numFmtId="0" fontId="18" fillId="0" borderId="54" xfId="0" applyFont="1" applyBorder="1" applyAlignment="1">
      <alignment horizontal="left" vertical="center" wrapText="1"/>
    </xf>
    <xf numFmtId="0" fontId="19" fillId="7" borderId="45" xfId="0" applyFont="1" applyFill="1" applyBorder="1" applyAlignment="1">
      <alignment horizontal="center" vertical="center"/>
    </xf>
    <xf numFmtId="0" fontId="19" fillId="7" borderId="46" xfId="0" applyFont="1" applyFill="1" applyBorder="1" applyAlignment="1">
      <alignment horizontal="center" vertical="center"/>
    </xf>
    <xf numFmtId="0" fontId="11" fillId="0" borderId="26" xfId="0" applyFont="1" applyBorder="1" applyAlignment="1">
      <alignment horizontal="left" vertical="center" wrapText="1"/>
    </xf>
    <xf numFmtId="0" fontId="11" fillId="0" borderId="6" xfId="0" applyFont="1" applyBorder="1" applyAlignment="1">
      <alignment horizontal="left" vertical="center" wrapText="1"/>
    </xf>
    <xf numFmtId="0" fontId="11" fillId="10" borderId="37" xfId="0" applyFont="1" applyFill="1" applyBorder="1" applyAlignment="1">
      <alignment horizontal="left" vertical="center" wrapText="1"/>
    </xf>
    <xf numFmtId="0" fontId="11" fillId="10" borderId="25" xfId="0" applyFont="1" applyFill="1" applyBorder="1" applyAlignment="1">
      <alignment horizontal="left" vertical="center" wrapText="1"/>
    </xf>
    <xf numFmtId="0" fontId="11" fillId="7" borderId="19"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21" xfId="0" applyFont="1" applyFill="1" applyBorder="1" applyAlignment="1">
      <alignment horizontal="left" vertical="center" wrapText="1"/>
    </xf>
    <xf numFmtId="0" fontId="11" fillId="7" borderId="16"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2"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7" borderId="25" xfId="0" applyFont="1" applyFill="1" applyBorder="1" applyAlignment="1">
      <alignment horizontal="center" vertical="center"/>
    </xf>
    <xf numFmtId="0" fontId="10" fillId="7" borderId="44" xfId="0" applyFont="1" applyFill="1" applyBorder="1" applyAlignment="1">
      <alignment horizontal="center" vertical="center"/>
    </xf>
    <xf numFmtId="0" fontId="18" fillId="18" borderId="5" xfId="0" applyFont="1" applyFill="1" applyBorder="1" applyAlignment="1">
      <alignment horizontal="left" vertical="center" wrapText="1"/>
    </xf>
    <xf numFmtId="0" fontId="18" fillId="18" borderId="51" xfId="0" applyFont="1" applyFill="1" applyBorder="1" applyAlignment="1">
      <alignment horizontal="left" vertical="center" wrapText="1"/>
    </xf>
    <xf numFmtId="0" fontId="18" fillId="19" borderId="43" xfId="0" applyFont="1" applyFill="1" applyBorder="1" applyAlignment="1">
      <alignment horizontal="center" vertical="center" wrapText="1"/>
    </xf>
    <xf numFmtId="0" fontId="18" fillId="19" borderId="24"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wrapText="1"/>
    </xf>
    <xf numFmtId="0" fontId="18" fillId="18" borderId="8" xfId="0" applyFont="1" applyFill="1" applyBorder="1" applyAlignment="1">
      <alignment horizontal="left" vertical="center" wrapText="1"/>
    </xf>
    <xf numFmtId="0" fontId="18" fillId="18" borderId="0" xfId="0" applyFont="1" applyFill="1" applyAlignment="1">
      <alignment horizontal="left" vertical="center" wrapText="1"/>
    </xf>
    <xf numFmtId="0" fontId="18" fillId="18" borderId="9" xfId="0" applyFont="1" applyFill="1" applyBorder="1" applyAlignment="1">
      <alignment horizontal="left" vertical="center" wrapText="1"/>
    </xf>
    <xf numFmtId="0" fontId="18" fillId="18" borderId="31" xfId="0" applyFont="1" applyFill="1" applyBorder="1" applyAlignment="1">
      <alignment horizontal="left" vertical="center" wrapText="1"/>
    </xf>
    <xf numFmtId="0" fontId="18" fillId="18" borderId="10" xfId="0" applyFont="1" applyFill="1" applyBorder="1" applyAlignment="1">
      <alignment horizontal="left" vertical="center" wrapText="1"/>
    </xf>
    <xf numFmtId="0" fontId="18" fillId="18" borderId="33" xfId="0" applyFont="1" applyFill="1" applyBorder="1" applyAlignment="1">
      <alignment horizontal="left" vertical="center" wrapText="1"/>
    </xf>
    <xf numFmtId="0" fontId="18" fillId="19" borderId="5" xfId="0" applyFont="1" applyFill="1" applyBorder="1" applyAlignment="1">
      <alignment horizontal="left" vertical="center" wrapText="1"/>
    </xf>
    <xf numFmtId="0" fontId="18" fillId="19" borderId="6" xfId="0" applyFont="1" applyFill="1" applyBorder="1" applyAlignment="1">
      <alignment horizontal="left" vertical="center" wrapText="1"/>
    </xf>
    <xf numFmtId="0" fontId="18" fillId="19" borderId="7" xfId="0" applyFont="1" applyFill="1" applyBorder="1" applyAlignment="1">
      <alignment horizontal="left" vertical="center" wrapText="1"/>
    </xf>
    <xf numFmtId="0" fontId="18" fillId="19" borderId="8" xfId="0" applyFont="1" applyFill="1" applyBorder="1" applyAlignment="1">
      <alignment horizontal="left" vertical="center" wrapText="1"/>
    </xf>
    <xf numFmtId="0" fontId="18" fillId="19" borderId="0" xfId="0" applyFont="1" applyFill="1" applyAlignment="1">
      <alignment horizontal="left" vertical="center" wrapText="1"/>
    </xf>
    <xf numFmtId="0" fontId="18" fillId="19" borderId="9" xfId="0" applyFont="1" applyFill="1" applyBorder="1" applyAlignment="1">
      <alignment horizontal="left" vertical="center" wrapText="1"/>
    </xf>
    <xf numFmtId="0" fontId="18" fillId="19" borderId="31" xfId="0" applyFont="1" applyFill="1" applyBorder="1" applyAlignment="1">
      <alignment horizontal="left" vertical="center" wrapText="1"/>
    </xf>
    <xf numFmtId="0" fontId="18" fillId="19" borderId="10" xfId="0" applyFont="1" applyFill="1" applyBorder="1" applyAlignment="1">
      <alignment horizontal="left" vertical="center" wrapText="1"/>
    </xf>
    <xf numFmtId="0" fontId="18" fillId="19" borderId="33" xfId="0" applyFont="1" applyFill="1" applyBorder="1" applyAlignment="1">
      <alignment horizontal="left" vertical="center" wrapText="1"/>
    </xf>
    <xf numFmtId="0" fontId="19" fillId="18" borderId="35" xfId="0" applyFont="1" applyFill="1" applyBorder="1" applyAlignment="1">
      <alignment horizontal="left" vertical="center"/>
    </xf>
    <xf numFmtId="0" fontId="19" fillId="18" borderId="32" xfId="0" applyFont="1" applyFill="1" applyBorder="1" applyAlignment="1">
      <alignment horizontal="left" vertical="center"/>
    </xf>
    <xf numFmtId="0" fontId="19" fillId="19" borderId="53" xfId="0" applyFont="1" applyFill="1" applyBorder="1" applyAlignment="1">
      <alignment horizontal="left" vertical="center"/>
    </xf>
    <xf numFmtId="0" fontId="19" fillId="19" borderId="41" xfId="0" applyFont="1" applyFill="1" applyBorder="1" applyAlignment="1">
      <alignment horizontal="left" vertical="center"/>
    </xf>
    <xf numFmtId="0" fontId="18" fillId="20" borderId="5" xfId="0" applyFont="1" applyFill="1" applyBorder="1" applyAlignment="1">
      <alignment horizontal="left" vertical="center" wrapText="1"/>
    </xf>
    <xf numFmtId="0" fontId="18" fillId="20" borderId="7" xfId="0" applyFont="1" applyFill="1" applyBorder="1" applyAlignment="1">
      <alignment horizontal="left" vertical="center" wrapText="1"/>
    </xf>
    <xf numFmtId="0" fontId="18" fillId="20" borderId="8" xfId="0" applyFont="1" applyFill="1" applyBorder="1" applyAlignment="1">
      <alignment horizontal="left" vertical="center" wrapText="1"/>
    </xf>
    <xf numFmtId="0" fontId="18" fillId="20" borderId="9" xfId="0" applyFont="1" applyFill="1" applyBorder="1" applyAlignment="1">
      <alignment horizontal="left" vertical="center" wrapText="1"/>
    </xf>
    <xf numFmtId="0" fontId="18" fillId="20" borderId="31" xfId="0" applyFont="1" applyFill="1" applyBorder="1" applyAlignment="1">
      <alignment horizontal="left" vertical="center" wrapText="1"/>
    </xf>
    <xf numFmtId="0" fontId="18" fillId="20" borderId="33" xfId="0" applyFont="1" applyFill="1" applyBorder="1" applyAlignment="1">
      <alignment horizontal="left" vertical="center" wrapText="1"/>
    </xf>
    <xf numFmtId="0" fontId="19" fillId="0" borderId="37" xfId="0" applyFont="1" applyBorder="1" applyAlignment="1">
      <alignment horizontal="left" vertical="center"/>
    </xf>
    <xf numFmtId="0" fontId="19" fillId="0" borderId="25" xfId="0" applyFont="1" applyBorder="1" applyAlignment="1">
      <alignment horizontal="left" vertical="center"/>
    </xf>
    <xf numFmtId="0" fontId="19" fillId="0" borderId="44" xfId="0" applyFont="1" applyBorder="1" applyAlignment="1">
      <alignment horizontal="left" vertical="center"/>
    </xf>
    <xf numFmtId="0" fontId="10" fillId="0" borderId="34" xfId="0" applyFont="1" applyBorder="1" applyAlignment="1">
      <alignment horizontal="left"/>
    </xf>
    <xf numFmtId="0" fontId="10" fillId="0" borderId="10" xfId="0" applyFont="1" applyBorder="1" applyAlignment="1">
      <alignment horizontal="left"/>
    </xf>
    <xf numFmtId="0" fontId="10" fillId="0" borderId="33" xfId="0" applyFont="1" applyBorder="1" applyAlignment="1">
      <alignment horizontal="left"/>
    </xf>
    <xf numFmtId="0" fontId="24" fillId="0" borderId="0" xfId="1" applyFont="1" applyFill="1" applyBorder="1" applyAlignment="1">
      <alignment horizontal="left" vertical="center"/>
    </xf>
    <xf numFmtId="0" fontId="29" fillId="0" borderId="0" xfId="0" quotePrefix="1" applyFont="1" applyFill="1" applyAlignment="1">
      <alignment horizontal="center"/>
    </xf>
    <xf numFmtId="0" fontId="29" fillId="0" borderId="0" xfId="0" quotePrefix="1" applyFont="1" applyFill="1" applyBorder="1" applyAlignment="1">
      <alignment horizontal="center"/>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235350</xdr:colOff>
      <xdr:row>0</xdr:row>
      <xdr:rowOff>0</xdr:rowOff>
    </xdr:from>
    <xdr:to>
      <xdr:col>1</xdr:col>
      <xdr:colOff>840974</xdr:colOff>
      <xdr:row>4</xdr:row>
      <xdr:rowOff>0</xdr:rowOff>
    </xdr:to>
    <xdr:pic>
      <xdr:nvPicPr>
        <xdr:cNvPr id="3" name="Picture 2">
          <a:extLst>
            <a:ext uri="{FF2B5EF4-FFF2-40B4-BE49-F238E27FC236}">
              <a16:creationId xmlns:a16="http://schemas.microsoft.com/office/drawing/2014/main" id="{DC245754-50DE-4E7A-8EB4-9C6C9137FF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450" y="0"/>
          <a:ext cx="602449"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592249</xdr:colOff>
      <xdr:row>42</xdr:row>
      <xdr:rowOff>134541</xdr:rowOff>
    </xdr:to>
    <xdr:pic>
      <xdr:nvPicPr>
        <xdr:cNvPr id="3" name="Picture 2">
          <a:extLst>
            <a:ext uri="{FF2B5EF4-FFF2-40B4-BE49-F238E27FC236}">
              <a16:creationId xmlns:a16="http://schemas.microsoft.com/office/drawing/2014/main" id="{86D0281D-43E9-4EB3-A0D9-C36C5EDFE67E}"/>
            </a:ext>
          </a:extLst>
        </xdr:cNvPr>
        <xdr:cNvPicPr>
          <a:picLocks noChangeAspect="1"/>
        </xdr:cNvPicPr>
      </xdr:nvPicPr>
      <xdr:blipFill>
        <a:blip xmlns:r="http://schemas.openxmlformats.org/officeDocument/2006/relationships" r:embed="rId1"/>
        <a:stretch>
          <a:fillRect/>
        </a:stretch>
      </xdr:blipFill>
      <xdr:spPr>
        <a:xfrm>
          <a:off x="0" y="0"/>
          <a:ext cx="12174649" cy="8535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ll_Buronga\Environment\Monitoring\Web%20site%20monitoring%20data\ARCHIVE%20DATA\2016\STANLEY%20WINERY%20(EPA%20LICENCE%20NO.%203657Jul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e's Details "/>
      <sheetName val="Sampling Schedule"/>
      <sheetName val="Data-VOLUME DISCHARGED"/>
      <sheetName val="Data-WASTEWATER MONITORING"/>
      <sheetName val="Data-SOIL MONITORING"/>
      <sheetName val="Data-GROUNDWATER MONITORING"/>
      <sheetName val="Data-pH MONITORING"/>
      <sheetName val="Correction Log"/>
      <sheetName val="Site Monitoring Map"/>
    </sheetNames>
    <sheetDataSet>
      <sheetData sheetId="0">
        <row r="2">
          <cell r="A2" t="str">
            <v>LICENCE NO.</v>
          </cell>
        </row>
        <row r="3">
          <cell r="A3" t="str">
            <v>LICENCE HOLDER</v>
          </cell>
        </row>
      </sheetData>
      <sheetData sheetId="1" refreshError="1"/>
      <sheetData sheetId="2" refreshError="1"/>
      <sheetData sheetId="3">
        <row r="6">
          <cell r="A6" t="str">
            <v>SAMPLED DATE</v>
          </cell>
          <cell r="B6" t="str">
            <v>DATA OBTAINED DATE</v>
          </cell>
          <cell r="C6" t="str">
            <v>DATA PUBLISHED DATE</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pps.epa.nsw.gov.au/prpoeoapp/ViewPOEOLicence.aspx?DOCID=171390&amp;SYSUID=1&amp;LICID=3657"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2"/>
  <sheetViews>
    <sheetView tabSelected="1" workbookViewId="0">
      <selection activeCell="B23" sqref="B23"/>
    </sheetView>
  </sheetViews>
  <sheetFormatPr defaultColWidth="8.7109375" defaultRowHeight="18" x14ac:dyDescent="0.35"/>
  <cols>
    <col min="1" max="1" width="28.140625" style="44" customWidth="1"/>
    <col min="2" max="2" width="55" style="44" customWidth="1"/>
    <col min="3" max="16384" width="8.7109375" style="44"/>
  </cols>
  <sheetData>
    <row r="2" spans="1:2" x14ac:dyDescent="0.35">
      <c r="A2" s="45" t="s">
        <v>0</v>
      </c>
      <c r="B2" s="48">
        <v>3657</v>
      </c>
    </row>
    <row r="3" spans="1:2" x14ac:dyDescent="0.35">
      <c r="A3" s="45" t="s">
        <v>1</v>
      </c>
      <c r="B3" s="44" t="s">
        <v>141</v>
      </c>
    </row>
    <row r="4" spans="1:2" x14ac:dyDescent="0.35">
      <c r="A4" s="45" t="s">
        <v>2</v>
      </c>
      <c r="B4" s="44" t="s">
        <v>115</v>
      </c>
    </row>
    <row r="5" spans="1:2" x14ac:dyDescent="0.35">
      <c r="A5" s="45"/>
      <c r="B5" s="44" t="s">
        <v>114</v>
      </c>
    </row>
    <row r="6" spans="1:2" x14ac:dyDescent="0.35">
      <c r="A6" s="45"/>
      <c r="B6" s="44" t="s">
        <v>3</v>
      </c>
    </row>
    <row r="7" spans="1:2" x14ac:dyDescent="0.35">
      <c r="A7" s="45" t="s">
        <v>110</v>
      </c>
      <c r="B7" s="73" t="s">
        <v>143</v>
      </c>
    </row>
    <row r="8" spans="1:2" x14ac:dyDescent="0.35">
      <c r="A8" s="45" t="s">
        <v>111</v>
      </c>
      <c r="B8" s="44" t="s">
        <v>142</v>
      </c>
    </row>
    <row r="9" spans="1:2" x14ac:dyDescent="0.35">
      <c r="A9" s="45"/>
      <c r="B9" s="73"/>
    </row>
    <row r="10" spans="1:2" x14ac:dyDescent="0.35">
      <c r="A10" s="45"/>
      <c r="B10" s="73"/>
    </row>
    <row r="11" spans="1:2" x14ac:dyDescent="0.35">
      <c r="A11" s="45" t="s">
        <v>4</v>
      </c>
    </row>
    <row r="12" spans="1:2" x14ac:dyDescent="0.35">
      <c r="A12" s="50" t="s">
        <v>113</v>
      </c>
    </row>
  </sheetData>
  <hyperlinks>
    <hyperlink ref="B7"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5"/>
  <sheetViews>
    <sheetView workbookViewId="0">
      <selection activeCell="P10" sqref="P10"/>
    </sheetView>
  </sheetViews>
  <sheetFormatPr defaultColWidth="9.140625" defaultRowHeight="14.25" x14ac:dyDescent="0.25"/>
  <cols>
    <col min="1" max="1" width="2.28515625" style="100" customWidth="1"/>
    <col min="2" max="2" width="18" style="100" customWidth="1"/>
    <col min="3" max="3" width="9.42578125" style="100" customWidth="1"/>
    <col min="4" max="4" width="10.85546875" style="100" customWidth="1"/>
    <col min="5" max="5" width="12.42578125" style="100" customWidth="1"/>
    <col min="6" max="6" width="11.85546875" style="100" customWidth="1"/>
    <col min="7" max="7" width="11.42578125" style="100" customWidth="1"/>
    <col min="8" max="8" width="13.7109375" style="100" customWidth="1"/>
    <col min="9" max="9" width="18.85546875" style="100" customWidth="1"/>
    <col min="10" max="10" width="17.42578125" style="100" customWidth="1"/>
    <col min="11" max="12" width="12" style="100" customWidth="1"/>
    <col min="13" max="13" width="15.5703125" style="100" customWidth="1"/>
    <col min="14" max="15" width="17.7109375" style="100" customWidth="1"/>
    <col min="16" max="16" width="3" style="100" customWidth="1"/>
    <col min="17" max="16384" width="9.140625" style="100"/>
  </cols>
  <sheetData>
    <row r="1" spans="1:16" x14ac:dyDescent="0.25">
      <c r="A1" s="1"/>
      <c r="B1" s="175"/>
      <c r="C1" s="175"/>
      <c r="D1" s="2"/>
      <c r="E1" s="2"/>
      <c r="F1" s="2"/>
      <c r="G1" s="2"/>
      <c r="H1" s="2"/>
      <c r="I1" s="2"/>
      <c r="J1" s="2"/>
      <c r="K1" s="2"/>
      <c r="L1" s="2"/>
      <c r="M1" s="2"/>
      <c r="N1" s="2"/>
      <c r="O1" s="2"/>
      <c r="P1" s="3"/>
    </row>
    <row r="2" spans="1:16" ht="19.5" customHeight="1" x14ac:dyDescent="0.35">
      <c r="A2" s="4"/>
      <c r="B2" s="176"/>
      <c r="C2" s="176"/>
      <c r="D2" s="177"/>
      <c r="E2" s="177"/>
      <c r="F2" s="177"/>
      <c r="G2" s="177"/>
      <c r="H2" s="177"/>
      <c r="I2" s="5"/>
      <c r="J2" s="6"/>
      <c r="K2" s="179"/>
      <c r="L2" s="179"/>
      <c r="M2" s="179"/>
      <c r="N2" s="7"/>
      <c r="O2" s="7"/>
      <c r="P2" s="8"/>
    </row>
    <row r="3" spans="1:16" ht="21.75" customHeight="1" x14ac:dyDescent="0.35">
      <c r="A3" s="4"/>
      <c r="B3" s="176"/>
      <c r="C3" s="176"/>
      <c r="D3" s="101" t="s">
        <v>144</v>
      </c>
      <c r="E3" s="9"/>
      <c r="F3" s="9"/>
      <c r="G3" s="10"/>
      <c r="H3" s="10"/>
      <c r="I3" s="10"/>
      <c r="J3" s="10"/>
      <c r="K3" s="9"/>
      <c r="L3" s="9"/>
      <c r="M3" s="9"/>
      <c r="N3" s="11"/>
      <c r="O3" s="11"/>
      <c r="P3" s="8"/>
    </row>
    <row r="4" spans="1:16" ht="3.75" customHeight="1" x14ac:dyDescent="0.35">
      <c r="A4" s="4"/>
      <c r="B4" s="7"/>
      <c r="C4" s="12"/>
      <c r="D4" s="12"/>
      <c r="E4" s="7"/>
      <c r="F4" s="7"/>
      <c r="G4" s="7"/>
      <c r="H4" s="13"/>
      <c r="I4" s="13"/>
      <c r="J4" s="13"/>
      <c r="K4" s="13"/>
      <c r="L4" s="7"/>
      <c r="M4" s="7"/>
      <c r="N4" s="7"/>
      <c r="O4" s="11"/>
      <c r="P4" s="14"/>
    </row>
    <row r="5" spans="1:16" ht="16.5" customHeight="1" x14ac:dyDescent="0.25">
      <c r="A5" s="4"/>
      <c r="B5" s="178" t="s">
        <v>123</v>
      </c>
      <c r="C5" s="178" t="s">
        <v>124</v>
      </c>
      <c r="D5" s="178" t="s">
        <v>125</v>
      </c>
      <c r="E5" s="178" t="s">
        <v>128</v>
      </c>
      <c r="F5" s="178" t="s">
        <v>145</v>
      </c>
      <c r="G5" s="188" t="s">
        <v>146</v>
      </c>
      <c r="H5" s="178" t="s">
        <v>147</v>
      </c>
      <c r="I5" s="178" t="s">
        <v>148</v>
      </c>
      <c r="J5" s="181" t="s">
        <v>149</v>
      </c>
      <c r="K5" s="178" t="s">
        <v>150</v>
      </c>
      <c r="L5" s="178" t="s">
        <v>66</v>
      </c>
      <c r="M5" s="178"/>
      <c r="N5" s="243"/>
      <c r="O5" s="243"/>
      <c r="P5" s="8"/>
    </row>
    <row r="6" spans="1:16" ht="20.25" customHeight="1" x14ac:dyDescent="0.25">
      <c r="A6" s="4"/>
      <c r="B6" s="178"/>
      <c r="C6" s="178"/>
      <c r="D6" s="178"/>
      <c r="E6" s="178"/>
      <c r="F6" s="178"/>
      <c r="G6" s="188"/>
      <c r="H6" s="178"/>
      <c r="I6" s="180"/>
      <c r="J6" s="182"/>
      <c r="K6" s="178"/>
      <c r="L6" s="102" t="s">
        <v>67</v>
      </c>
      <c r="M6" s="103" t="s">
        <v>151</v>
      </c>
      <c r="N6" s="104"/>
      <c r="O6" s="104"/>
      <c r="P6" s="8"/>
    </row>
    <row r="7" spans="1:16" ht="17.25" customHeight="1" x14ac:dyDescent="0.35">
      <c r="A7" s="4"/>
      <c r="B7" s="105" t="s">
        <v>120</v>
      </c>
      <c r="C7" s="106" t="s">
        <v>152</v>
      </c>
      <c r="D7" s="107">
        <v>44207</v>
      </c>
      <c r="E7" s="108"/>
      <c r="F7" s="109"/>
      <c r="G7" s="110" t="s">
        <v>69</v>
      </c>
      <c r="H7" s="111"/>
      <c r="I7" s="112"/>
      <c r="J7" s="112"/>
      <c r="K7" s="113"/>
      <c r="L7" s="244" t="s">
        <v>133</v>
      </c>
      <c r="M7" s="114"/>
      <c r="N7" s="115"/>
      <c r="O7" s="115"/>
      <c r="P7" s="8"/>
    </row>
    <row r="8" spans="1:16" ht="15" customHeight="1" x14ac:dyDescent="0.35">
      <c r="A8" s="4"/>
      <c r="B8" s="105"/>
      <c r="C8" s="106" t="s">
        <v>153</v>
      </c>
      <c r="D8" s="107">
        <v>44223</v>
      </c>
      <c r="E8" s="116"/>
      <c r="F8" s="117"/>
      <c r="G8" s="112"/>
      <c r="H8" s="112"/>
      <c r="I8" s="112"/>
      <c r="J8" s="112"/>
      <c r="K8" s="112"/>
      <c r="L8" s="244"/>
      <c r="M8" s="114"/>
      <c r="N8" s="118"/>
      <c r="O8" s="118"/>
      <c r="P8" s="8"/>
    </row>
    <row r="9" spans="1:16" ht="16.5" customHeight="1" x14ac:dyDescent="0.35">
      <c r="A9" s="4"/>
      <c r="B9" s="105" t="s">
        <v>68</v>
      </c>
      <c r="C9" s="106" t="s">
        <v>154</v>
      </c>
      <c r="D9" s="107">
        <v>44228</v>
      </c>
      <c r="E9" s="108"/>
      <c r="F9" s="119" t="s">
        <v>155</v>
      </c>
      <c r="G9" s="112"/>
      <c r="H9" s="112"/>
      <c r="I9" s="112"/>
      <c r="J9" s="112"/>
      <c r="K9" s="112"/>
      <c r="L9" s="244"/>
      <c r="M9" s="114"/>
      <c r="N9" s="118"/>
      <c r="O9" s="118"/>
      <c r="P9" s="8"/>
    </row>
    <row r="10" spans="1:16" ht="18" x14ac:dyDescent="0.35">
      <c r="A10" s="4"/>
      <c r="B10" s="105"/>
      <c r="C10" s="106" t="s">
        <v>156</v>
      </c>
      <c r="D10" s="107">
        <v>44235</v>
      </c>
      <c r="E10" s="108"/>
      <c r="F10" s="119" t="s">
        <v>155</v>
      </c>
      <c r="G10" s="112"/>
      <c r="H10" s="112"/>
      <c r="I10" s="112"/>
      <c r="J10" s="112"/>
      <c r="K10" s="112"/>
      <c r="L10" s="244"/>
      <c r="M10" s="114"/>
      <c r="N10" s="118"/>
      <c r="O10" s="118"/>
      <c r="P10" s="8"/>
    </row>
    <row r="11" spans="1:16" ht="18" x14ac:dyDescent="0.35">
      <c r="A11" s="4"/>
      <c r="B11" s="105"/>
      <c r="C11" s="106" t="s">
        <v>157</v>
      </c>
      <c r="D11" s="107">
        <v>44242</v>
      </c>
      <c r="E11" s="108"/>
      <c r="F11" s="119" t="s">
        <v>155</v>
      </c>
      <c r="G11" s="112"/>
      <c r="H11" s="112"/>
      <c r="I11" s="112"/>
      <c r="J11" s="112"/>
      <c r="K11" s="112"/>
      <c r="L11" s="244"/>
      <c r="M11" s="114"/>
      <c r="N11" s="118"/>
      <c r="O11" s="118"/>
      <c r="P11" s="8"/>
    </row>
    <row r="12" spans="1:16" ht="18" x14ac:dyDescent="0.35">
      <c r="A12" s="4"/>
      <c r="B12" s="105"/>
      <c r="C12" s="106" t="s">
        <v>158</v>
      </c>
      <c r="D12" s="107">
        <v>44249</v>
      </c>
      <c r="E12" s="108"/>
      <c r="F12" s="109"/>
      <c r="G12" s="112"/>
      <c r="H12" s="112"/>
      <c r="I12" s="112"/>
      <c r="J12" s="112"/>
      <c r="K12" s="113"/>
      <c r="L12" s="244"/>
      <c r="M12" s="114"/>
      <c r="N12" s="118"/>
      <c r="O12" s="118"/>
      <c r="P12" s="8"/>
    </row>
    <row r="13" spans="1:16" ht="18" x14ac:dyDescent="0.35">
      <c r="A13" s="4"/>
      <c r="B13" s="105"/>
      <c r="C13" s="106" t="s">
        <v>159</v>
      </c>
      <c r="D13" s="107">
        <v>44256</v>
      </c>
      <c r="E13" s="108"/>
      <c r="F13" s="109"/>
      <c r="G13" s="112"/>
      <c r="H13" s="112"/>
      <c r="I13" s="112"/>
      <c r="J13" s="112"/>
      <c r="K13" s="112"/>
      <c r="L13" s="244"/>
      <c r="M13" s="114"/>
      <c r="N13" s="118"/>
      <c r="O13" s="118"/>
      <c r="P13" s="8"/>
    </row>
    <row r="14" spans="1:16" ht="18" x14ac:dyDescent="0.35">
      <c r="A14" s="4"/>
      <c r="B14" s="105"/>
      <c r="C14" s="106" t="s">
        <v>160</v>
      </c>
      <c r="D14" s="107">
        <v>44263</v>
      </c>
      <c r="E14" s="108"/>
      <c r="F14" s="109"/>
      <c r="G14" s="112"/>
      <c r="H14" s="112"/>
      <c r="I14" s="112"/>
      <c r="J14" s="112"/>
      <c r="K14" s="112"/>
      <c r="L14" s="244"/>
      <c r="M14" s="114"/>
      <c r="N14" s="118"/>
      <c r="O14" s="118"/>
      <c r="P14" s="8"/>
    </row>
    <row r="15" spans="1:16" ht="18" x14ac:dyDescent="0.35">
      <c r="A15" s="4"/>
      <c r="B15" s="105"/>
      <c r="C15" s="106" t="s">
        <v>161</v>
      </c>
      <c r="D15" s="107">
        <v>44270</v>
      </c>
      <c r="E15" s="108"/>
      <c r="F15" s="109"/>
      <c r="G15" s="112"/>
      <c r="H15" s="112"/>
      <c r="I15" s="112"/>
      <c r="J15" s="120"/>
      <c r="K15" s="121"/>
      <c r="L15" s="244"/>
      <c r="M15" s="114"/>
      <c r="N15" s="118"/>
      <c r="O15" s="118"/>
      <c r="P15" s="8"/>
    </row>
    <row r="16" spans="1:16" ht="18" x14ac:dyDescent="0.35">
      <c r="A16" s="4"/>
      <c r="B16" s="105"/>
      <c r="C16" s="106" t="s">
        <v>162</v>
      </c>
      <c r="D16" s="107">
        <v>44277</v>
      </c>
      <c r="E16" s="108"/>
      <c r="F16" s="109"/>
      <c r="G16" s="112"/>
      <c r="H16" s="112"/>
      <c r="I16" s="112"/>
      <c r="J16" s="112"/>
      <c r="K16" s="112"/>
      <c r="L16" s="244"/>
      <c r="M16" s="114"/>
      <c r="N16" s="118"/>
      <c r="O16" s="118"/>
      <c r="P16" s="8"/>
    </row>
    <row r="17" spans="1:16" ht="18" x14ac:dyDescent="0.35">
      <c r="A17" s="4"/>
      <c r="B17" s="105"/>
      <c r="C17" s="106" t="s">
        <v>163</v>
      </c>
      <c r="D17" s="107">
        <v>44284</v>
      </c>
      <c r="E17" s="108"/>
      <c r="F17" s="109"/>
      <c r="G17" s="122"/>
      <c r="H17" s="112"/>
      <c r="I17" s="112"/>
      <c r="J17" s="112"/>
      <c r="K17" s="113"/>
      <c r="L17" s="244"/>
      <c r="M17" s="114"/>
      <c r="N17" s="118"/>
      <c r="O17" s="118"/>
      <c r="P17" s="8"/>
    </row>
    <row r="18" spans="1:16" ht="18" x14ac:dyDescent="0.35">
      <c r="A18" s="4"/>
      <c r="B18" s="105"/>
      <c r="C18" s="106" t="s">
        <v>164</v>
      </c>
      <c r="D18" s="107">
        <v>44293</v>
      </c>
      <c r="E18" s="108"/>
      <c r="F18" s="109"/>
      <c r="G18" s="122"/>
      <c r="H18" s="112"/>
      <c r="I18" s="112"/>
      <c r="J18" s="112"/>
      <c r="K18" s="112"/>
      <c r="L18" s="244"/>
      <c r="M18" s="114"/>
      <c r="N18" s="118"/>
      <c r="O18" s="118"/>
      <c r="P18" s="8"/>
    </row>
    <row r="19" spans="1:16" ht="18" x14ac:dyDescent="0.35">
      <c r="A19" s="4"/>
      <c r="B19" s="105"/>
      <c r="C19" s="106" t="s">
        <v>165</v>
      </c>
      <c r="D19" s="107">
        <v>44298</v>
      </c>
      <c r="E19" s="108"/>
      <c r="F19" s="109"/>
      <c r="G19" s="110" t="s">
        <v>69</v>
      </c>
      <c r="H19" s="112"/>
      <c r="I19" s="112"/>
      <c r="J19" s="112"/>
      <c r="K19" s="112"/>
      <c r="L19" s="244"/>
      <c r="M19" s="114"/>
      <c r="N19" s="118"/>
      <c r="O19" s="118"/>
      <c r="P19" s="8"/>
    </row>
    <row r="20" spans="1:16" ht="18" x14ac:dyDescent="0.35">
      <c r="A20" s="4"/>
      <c r="B20" s="123"/>
      <c r="C20" s="106" t="s">
        <v>166</v>
      </c>
      <c r="D20" s="107">
        <v>44305</v>
      </c>
      <c r="E20" s="108"/>
      <c r="F20" s="109"/>
      <c r="G20" s="112"/>
      <c r="H20" s="112"/>
      <c r="I20" s="112"/>
      <c r="J20" s="112"/>
      <c r="K20" s="112"/>
      <c r="L20" s="244"/>
      <c r="M20" s="114"/>
      <c r="N20" s="115"/>
      <c r="O20" s="115"/>
      <c r="P20" s="8"/>
    </row>
    <row r="21" spans="1:16" ht="18" x14ac:dyDescent="0.35">
      <c r="A21" s="4"/>
      <c r="B21" s="105" t="s">
        <v>70</v>
      </c>
      <c r="C21" s="106" t="s">
        <v>167</v>
      </c>
      <c r="D21" s="107">
        <v>44312</v>
      </c>
      <c r="E21" s="108"/>
      <c r="F21" s="109"/>
      <c r="G21" s="112"/>
      <c r="H21" s="112"/>
      <c r="I21" s="112"/>
      <c r="J21" s="112"/>
      <c r="K21" s="112"/>
      <c r="L21" s="244"/>
      <c r="M21" s="114"/>
      <c r="N21" s="115"/>
      <c r="O21" s="115"/>
      <c r="P21" s="8"/>
    </row>
    <row r="22" spans="1:16" ht="18" x14ac:dyDescent="0.35">
      <c r="A22" s="4"/>
      <c r="B22" s="124"/>
      <c r="C22" s="106" t="s">
        <v>168</v>
      </c>
      <c r="D22" s="107">
        <v>44326</v>
      </c>
      <c r="E22" s="108"/>
      <c r="F22" s="109"/>
      <c r="G22" s="122"/>
      <c r="H22" s="112"/>
      <c r="I22" s="112"/>
      <c r="J22" s="112"/>
      <c r="K22" s="113"/>
      <c r="L22" s="244"/>
      <c r="M22" s="125"/>
      <c r="N22" s="115"/>
      <c r="O22" s="115"/>
      <c r="P22" s="8"/>
    </row>
    <row r="23" spans="1:16" ht="18" x14ac:dyDescent="0.35">
      <c r="A23" s="4"/>
      <c r="B23" s="105"/>
      <c r="C23" s="106" t="s">
        <v>169</v>
      </c>
      <c r="D23" s="107">
        <v>44340</v>
      </c>
      <c r="E23" s="108"/>
      <c r="F23" s="109"/>
      <c r="G23" s="112"/>
      <c r="H23" s="112"/>
      <c r="I23" s="112"/>
      <c r="J23" s="112"/>
      <c r="K23" s="112"/>
      <c r="L23" s="244"/>
      <c r="M23" s="122"/>
      <c r="N23" s="118"/>
      <c r="O23" s="118"/>
      <c r="P23" s="8"/>
    </row>
    <row r="24" spans="1:16" ht="18" x14ac:dyDescent="0.35">
      <c r="A24" s="4"/>
      <c r="B24" s="105"/>
      <c r="C24" s="106" t="s">
        <v>170</v>
      </c>
      <c r="D24" s="107">
        <v>44355</v>
      </c>
      <c r="E24" s="108"/>
      <c r="F24" s="109"/>
      <c r="G24" s="112"/>
      <c r="H24" s="112"/>
      <c r="I24" s="112"/>
      <c r="J24" s="112"/>
      <c r="K24" s="112"/>
      <c r="L24" s="244"/>
      <c r="M24" s="122"/>
      <c r="N24" s="118"/>
      <c r="O24" s="118"/>
      <c r="P24" s="8"/>
    </row>
    <row r="25" spans="1:16" ht="18" x14ac:dyDescent="0.35">
      <c r="A25" s="4"/>
      <c r="B25" s="105" t="s">
        <v>71</v>
      </c>
      <c r="C25" s="106" t="s">
        <v>171</v>
      </c>
      <c r="D25" s="107">
        <v>44375</v>
      </c>
      <c r="E25" s="108"/>
      <c r="F25" s="109"/>
      <c r="G25" s="110" t="s">
        <v>69</v>
      </c>
      <c r="H25" s="111"/>
      <c r="I25" s="126"/>
      <c r="J25" s="120"/>
      <c r="K25" s="121"/>
      <c r="L25" s="244"/>
      <c r="M25" s="122"/>
      <c r="N25" s="118"/>
      <c r="O25" s="118"/>
      <c r="P25" s="8"/>
    </row>
    <row r="26" spans="1:16" ht="18" x14ac:dyDescent="0.35">
      <c r="A26" s="4"/>
      <c r="B26" s="105"/>
      <c r="C26" s="106" t="s">
        <v>172</v>
      </c>
      <c r="D26" s="107">
        <v>44431</v>
      </c>
      <c r="E26" s="108"/>
      <c r="F26" s="109"/>
      <c r="G26" s="122"/>
      <c r="H26" s="122"/>
      <c r="I26" s="122"/>
      <c r="J26" s="122"/>
      <c r="K26" s="112"/>
      <c r="L26" s="244"/>
      <c r="M26" s="122"/>
      <c r="N26" s="118"/>
      <c r="O26" s="118"/>
      <c r="P26" s="8"/>
    </row>
    <row r="27" spans="1:16" ht="18" x14ac:dyDescent="0.35">
      <c r="A27" s="4"/>
      <c r="B27" s="105"/>
      <c r="C27" s="106" t="s">
        <v>173</v>
      </c>
      <c r="D27" s="107">
        <v>44487</v>
      </c>
      <c r="E27" s="108"/>
      <c r="F27" s="109"/>
      <c r="G27" s="110" t="s">
        <v>69</v>
      </c>
      <c r="H27" s="112"/>
      <c r="I27" s="112"/>
      <c r="J27" s="112"/>
      <c r="K27" s="112"/>
      <c r="L27" s="244"/>
      <c r="M27" s="122"/>
      <c r="N27" s="118"/>
      <c r="O27" s="118"/>
      <c r="P27" s="8"/>
    </row>
    <row r="28" spans="1:16" ht="18" x14ac:dyDescent="0.35">
      <c r="A28" s="4"/>
      <c r="B28" s="105"/>
      <c r="C28" s="106" t="s">
        <v>174</v>
      </c>
      <c r="D28" s="107">
        <v>44543</v>
      </c>
      <c r="E28" s="108"/>
      <c r="F28" s="109"/>
      <c r="G28" s="122"/>
      <c r="H28" s="112"/>
      <c r="I28" s="112"/>
      <c r="J28" s="120"/>
      <c r="K28" s="121"/>
      <c r="L28" s="244"/>
      <c r="M28" s="122"/>
      <c r="N28" s="118"/>
      <c r="O28" s="118"/>
      <c r="P28" s="8"/>
    </row>
    <row r="29" spans="1:16" ht="12.75" customHeight="1" thickBot="1" x14ac:dyDescent="0.3">
      <c r="A29" s="4"/>
      <c r="B29" s="15"/>
      <c r="C29" s="17"/>
      <c r="D29" s="7"/>
      <c r="E29" s="7"/>
      <c r="F29" s="7"/>
      <c r="G29" s="7"/>
      <c r="H29" s="7"/>
      <c r="I29" s="7"/>
      <c r="J29" s="7"/>
      <c r="K29" s="15"/>
      <c r="L29" s="7"/>
      <c r="M29" s="7"/>
      <c r="N29" s="7"/>
      <c r="O29" s="11"/>
      <c r="P29" s="14"/>
    </row>
    <row r="30" spans="1:16" ht="27.75" customHeight="1" thickBot="1" x14ac:dyDescent="0.3">
      <c r="A30" s="4"/>
      <c r="B30" s="245" t="s">
        <v>126</v>
      </c>
      <c r="C30" s="247" t="s">
        <v>137</v>
      </c>
      <c r="D30" s="248"/>
      <c r="E30" s="248"/>
      <c r="F30" s="248"/>
      <c r="G30" s="248"/>
      <c r="H30" s="248"/>
      <c r="I30" s="248"/>
      <c r="J30" s="248"/>
      <c r="K30" s="248"/>
      <c r="L30" s="248"/>
      <c r="M30" s="249"/>
      <c r="N30" s="250"/>
      <c r="O30" s="251"/>
      <c r="P30" s="18"/>
    </row>
    <row r="31" spans="1:16" ht="27.75" customHeight="1" x14ac:dyDescent="0.25">
      <c r="A31" s="4"/>
      <c r="B31" s="246"/>
      <c r="C31" s="252" t="s">
        <v>175</v>
      </c>
      <c r="D31" s="253"/>
      <c r="E31" s="253"/>
      <c r="F31" s="253"/>
      <c r="G31" s="253"/>
      <c r="H31" s="253"/>
      <c r="I31" s="253"/>
      <c r="J31" s="253"/>
      <c r="K31" s="127"/>
      <c r="L31" s="254" t="s">
        <v>176</v>
      </c>
      <c r="M31" s="255"/>
      <c r="N31" s="267"/>
      <c r="O31" s="268"/>
      <c r="P31" s="18"/>
    </row>
    <row r="32" spans="1:16" ht="26.25" customHeight="1" x14ac:dyDescent="0.25">
      <c r="A32" s="4"/>
      <c r="B32" s="246"/>
      <c r="C32" s="183" t="s">
        <v>177</v>
      </c>
      <c r="D32" s="184"/>
      <c r="E32" s="184"/>
      <c r="F32" s="184"/>
      <c r="G32" s="184"/>
      <c r="H32" s="184"/>
      <c r="I32" s="184"/>
      <c r="J32" s="185"/>
      <c r="K32" s="19"/>
      <c r="L32" s="186"/>
      <c r="M32" s="187"/>
      <c r="N32" s="214"/>
      <c r="O32" s="215"/>
      <c r="P32" s="18"/>
    </row>
    <row r="33" spans="1:16" ht="13.5" customHeight="1" x14ac:dyDescent="0.25">
      <c r="A33" s="4"/>
      <c r="B33" s="246"/>
      <c r="C33" s="256" t="s">
        <v>178</v>
      </c>
      <c r="D33" s="257"/>
      <c r="E33" s="257"/>
      <c r="F33" s="257"/>
      <c r="G33" s="257"/>
      <c r="H33" s="257"/>
      <c r="I33" s="257"/>
      <c r="J33" s="258"/>
      <c r="K33" s="128" t="s">
        <v>72</v>
      </c>
      <c r="L33" s="20" t="s">
        <v>179</v>
      </c>
      <c r="M33" s="21"/>
      <c r="N33" s="214"/>
      <c r="O33" s="215"/>
      <c r="P33" s="18"/>
    </row>
    <row r="34" spans="1:16" x14ac:dyDescent="0.25">
      <c r="A34" s="4"/>
      <c r="B34" s="246"/>
      <c r="C34" s="225"/>
      <c r="D34" s="226"/>
      <c r="E34" s="226"/>
      <c r="F34" s="226"/>
      <c r="G34" s="226"/>
      <c r="H34" s="226"/>
      <c r="I34" s="226"/>
      <c r="J34" s="259"/>
      <c r="K34" s="129"/>
      <c r="L34" s="20" t="s">
        <v>180</v>
      </c>
      <c r="M34" s="21"/>
      <c r="N34" s="214"/>
      <c r="O34" s="215"/>
      <c r="P34" s="18"/>
    </row>
    <row r="35" spans="1:16" ht="28.5" customHeight="1" x14ac:dyDescent="0.25">
      <c r="A35" s="4"/>
      <c r="B35" s="246"/>
      <c r="C35" s="260" t="s">
        <v>181</v>
      </c>
      <c r="D35" s="261"/>
      <c r="E35" s="261"/>
      <c r="F35" s="261"/>
      <c r="G35" s="261"/>
      <c r="H35" s="261"/>
      <c r="I35" s="261"/>
      <c r="J35" s="262"/>
      <c r="K35" s="130"/>
      <c r="L35" s="131"/>
      <c r="M35" s="131"/>
      <c r="N35" s="214"/>
      <c r="O35" s="215"/>
      <c r="P35" s="18"/>
    </row>
    <row r="36" spans="1:16" ht="76.5" customHeight="1" x14ac:dyDescent="0.25">
      <c r="A36" s="4"/>
      <c r="B36" s="246"/>
      <c r="C36" s="218" t="s">
        <v>182</v>
      </c>
      <c r="D36" s="219"/>
      <c r="E36" s="219"/>
      <c r="F36" s="219"/>
      <c r="G36" s="219"/>
      <c r="H36" s="219"/>
      <c r="I36" s="219"/>
      <c r="J36" s="219"/>
      <c r="K36" s="132"/>
      <c r="L36" s="133" t="s">
        <v>183</v>
      </c>
      <c r="M36" s="134"/>
      <c r="N36" s="212" t="s">
        <v>184</v>
      </c>
      <c r="O36" s="213"/>
      <c r="P36" s="18"/>
    </row>
    <row r="37" spans="1:16" ht="19.5" customHeight="1" x14ac:dyDescent="0.25">
      <c r="A37" s="4"/>
      <c r="B37" s="246"/>
      <c r="C37" s="263" t="s">
        <v>185</v>
      </c>
      <c r="D37" s="264"/>
      <c r="E37" s="261" t="s">
        <v>138</v>
      </c>
      <c r="F37" s="261"/>
      <c r="G37" s="261"/>
      <c r="H37" s="261"/>
      <c r="I37" s="261"/>
      <c r="J37" s="262"/>
      <c r="K37" s="128" t="s">
        <v>72</v>
      </c>
      <c r="L37" s="21"/>
      <c r="M37" s="21"/>
      <c r="N37" s="214"/>
      <c r="O37" s="215"/>
      <c r="P37" s="18"/>
    </row>
    <row r="38" spans="1:16" ht="19.5" customHeight="1" thickBot="1" x14ac:dyDescent="0.3">
      <c r="A38" s="4"/>
      <c r="B38" s="246"/>
      <c r="C38" s="265"/>
      <c r="D38" s="266"/>
      <c r="E38" s="216" t="s">
        <v>74</v>
      </c>
      <c r="F38" s="216"/>
      <c r="G38" s="216"/>
      <c r="H38" s="216"/>
      <c r="I38" s="216"/>
      <c r="J38" s="217"/>
      <c r="K38" s="125"/>
      <c r="L38" s="20" t="s">
        <v>73</v>
      </c>
      <c r="M38" s="131"/>
      <c r="N38" s="214"/>
      <c r="O38" s="215"/>
      <c r="P38" s="18"/>
    </row>
    <row r="39" spans="1:16" ht="13.5" customHeight="1" x14ac:dyDescent="0.25">
      <c r="A39" s="4"/>
      <c r="B39" s="220" t="s">
        <v>75</v>
      </c>
      <c r="C39" s="223" t="s">
        <v>186</v>
      </c>
      <c r="D39" s="224"/>
      <c r="E39" s="224"/>
      <c r="F39" s="224"/>
      <c r="G39" s="224"/>
      <c r="H39" s="224"/>
      <c r="I39" s="224"/>
      <c r="J39" s="224"/>
      <c r="K39" s="227" t="s">
        <v>187</v>
      </c>
      <c r="L39" s="228"/>
      <c r="M39" s="228"/>
      <c r="N39" s="228"/>
      <c r="O39" s="229"/>
      <c r="P39" s="18"/>
    </row>
    <row r="40" spans="1:16" x14ac:dyDescent="0.25">
      <c r="A40" s="4"/>
      <c r="B40" s="221"/>
      <c r="C40" s="223"/>
      <c r="D40" s="224"/>
      <c r="E40" s="224"/>
      <c r="F40" s="224"/>
      <c r="G40" s="224"/>
      <c r="H40" s="224"/>
      <c r="I40" s="224"/>
      <c r="J40" s="224"/>
      <c r="K40" s="230"/>
      <c r="L40" s="231"/>
      <c r="M40" s="231"/>
      <c r="N40" s="231"/>
      <c r="O40" s="232"/>
      <c r="P40" s="18"/>
    </row>
    <row r="41" spans="1:16" x14ac:dyDescent="0.25">
      <c r="A41" s="4"/>
      <c r="B41" s="221"/>
      <c r="C41" s="223"/>
      <c r="D41" s="224"/>
      <c r="E41" s="224"/>
      <c r="F41" s="224"/>
      <c r="G41" s="224"/>
      <c r="H41" s="224"/>
      <c r="I41" s="224"/>
      <c r="J41" s="224"/>
      <c r="K41" s="230"/>
      <c r="L41" s="231"/>
      <c r="M41" s="231"/>
      <c r="N41" s="231"/>
      <c r="O41" s="232"/>
      <c r="P41" s="18"/>
    </row>
    <row r="42" spans="1:16" x14ac:dyDescent="0.25">
      <c r="A42" s="4"/>
      <c r="B42" s="221"/>
      <c r="C42" s="223"/>
      <c r="D42" s="224"/>
      <c r="E42" s="224"/>
      <c r="F42" s="224"/>
      <c r="G42" s="224"/>
      <c r="H42" s="224"/>
      <c r="I42" s="224"/>
      <c r="J42" s="224"/>
      <c r="K42" s="230"/>
      <c r="L42" s="231"/>
      <c r="M42" s="231"/>
      <c r="N42" s="231"/>
      <c r="O42" s="232"/>
      <c r="P42" s="18"/>
    </row>
    <row r="43" spans="1:16" ht="19.5" customHeight="1" x14ac:dyDescent="0.25">
      <c r="A43" s="4"/>
      <c r="B43" s="221"/>
      <c r="C43" s="223"/>
      <c r="D43" s="224"/>
      <c r="E43" s="224"/>
      <c r="F43" s="224"/>
      <c r="G43" s="224"/>
      <c r="H43" s="224"/>
      <c r="I43" s="224"/>
      <c r="J43" s="224"/>
      <c r="K43" s="230"/>
      <c r="L43" s="231"/>
      <c r="M43" s="231"/>
      <c r="N43" s="231"/>
      <c r="O43" s="232"/>
      <c r="P43" s="18"/>
    </row>
    <row r="44" spans="1:16" x14ac:dyDescent="0.25">
      <c r="A44" s="4"/>
      <c r="B44" s="221"/>
      <c r="C44" s="223"/>
      <c r="D44" s="224"/>
      <c r="E44" s="224"/>
      <c r="F44" s="224"/>
      <c r="G44" s="224"/>
      <c r="H44" s="224"/>
      <c r="I44" s="224"/>
      <c r="J44" s="224"/>
      <c r="K44" s="230"/>
      <c r="L44" s="231"/>
      <c r="M44" s="231"/>
      <c r="N44" s="231"/>
      <c r="O44" s="232"/>
      <c r="P44" s="18"/>
    </row>
    <row r="45" spans="1:16" ht="5.25" customHeight="1" x14ac:dyDescent="0.25">
      <c r="A45" s="4"/>
      <c r="B45" s="222"/>
      <c r="C45" s="225"/>
      <c r="D45" s="226"/>
      <c r="E45" s="226"/>
      <c r="F45" s="226"/>
      <c r="G45" s="226"/>
      <c r="H45" s="226"/>
      <c r="I45" s="226"/>
      <c r="J45" s="226"/>
      <c r="K45" s="233"/>
      <c r="L45" s="234"/>
      <c r="M45" s="234"/>
      <c r="N45" s="234"/>
      <c r="O45" s="235"/>
      <c r="P45" s="18"/>
    </row>
    <row r="46" spans="1:16" ht="27.75" customHeight="1" x14ac:dyDescent="0.25">
      <c r="A46" s="4"/>
      <c r="B46" s="22" t="s">
        <v>76</v>
      </c>
      <c r="C46" s="183" t="s">
        <v>121</v>
      </c>
      <c r="D46" s="184"/>
      <c r="E46" s="184"/>
      <c r="F46" s="184"/>
      <c r="G46" s="184"/>
      <c r="H46" s="184"/>
      <c r="I46" s="184"/>
      <c r="J46" s="184"/>
      <c r="K46" s="184"/>
      <c r="L46" s="184"/>
      <c r="M46" s="184"/>
      <c r="N46" s="184"/>
      <c r="O46" s="236"/>
      <c r="P46" s="18"/>
    </row>
    <row r="47" spans="1:16" ht="13.5" customHeight="1" x14ac:dyDescent="0.25">
      <c r="A47" s="4"/>
      <c r="B47" s="237" t="s">
        <v>139</v>
      </c>
      <c r="C47" s="223" t="s">
        <v>188</v>
      </c>
      <c r="D47" s="224"/>
      <c r="E47" s="224"/>
      <c r="F47" s="224"/>
      <c r="G47" s="224"/>
      <c r="H47" s="224"/>
      <c r="I47" s="224"/>
      <c r="J47" s="224"/>
      <c r="K47" s="224"/>
      <c r="L47" s="224"/>
      <c r="M47" s="224"/>
      <c r="N47" s="224"/>
      <c r="O47" s="239"/>
      <c r="P47" s="18"/>
    </row>
    <row r="48" spans="1:16" ht="24.75" customHeight="1" thickBot="1" x14ac:dyDescent="0.3">
      <c r="A48" s="4"/>
      <c r="B48" s="238"/>
      <c r="C48" s="240"/>
      <c r="D48" s="241"/>
      <c r="E48" s="241"/>
      <c r="F48" s="241"/>
      <c r="G48" s="241"/>
      <c r="H48" s="241"/>
      <c r="I48" s="241"/>
      <c r="J48" s="241"/>
      <c r="K48" s="241"/>
      <c r="L48" s="241"/>
      <c r="M48" s="241"/>
      <c r="N48" s="241"/>
      <c r="O48" s="242"/>
      <c r="P48" s="18"/>
    </row>
    <row r="49" spans="1:16" ht="9" customHeight="1" thickBot="1" x14ac:dyDescent="0.3">
      <c r="A49" s="4"/>
      <c r="B49" s="7"/>
      <c r="C49" s="7"/>
      <c r="D49" s="7"/>
      <c r="E49" s="7"/>
      <c r="F49" s="7"/>
      <c r="G49" s="7"/>
      <c r="H49" s="7"/>
      <c r="I49" s="7"/>
      <c r="J49" s="7"/>
      <c r="K49" s="7"/>
      <c r="L49" s="13"/>
      <c r="M49" s="7"/>
      <c r="N49" s="7"/>
      <c r="O49" s="7"/>
      <c r="P49" s="18"/>
    </row>
    <row r="50" spans="1:16" ht="48" customHeight="1" x14ac:dyDescent="0.25">
      <c r="A50" s="4"/>
      <c r="B50" s="23" t="s">
        <v>77</v>
      </c>
      <c r="C50" s="269" t="s">
        <v>189</v>
      </c>
      <c r="D50" s="270"/>
      <c r="E50" s="135" t="s">
        <v>78</v>
      </c>
      <c r="F50" s="271" t="s">
        <v>190</v>
      </c>
      <c r="G50" s="272"/>
      <c r="H50" s="136" t="s">
        <v>78</v>
      </c>
      <c r="I50" s="137" t="s">
        <v>191</v>
      </c>
      <c r="J50" s="138" t="s">
        <v>78</v>
      </c>
      <c r="K50" s="139" t="s">
        <v>192</v>
      </c>
      <c r="L50" s="140" t="s">
        <v>78</v>
      </c>
      <c r="M50" s="141" t="s">
        <v>193</v>
      </c>
      <c r="N50" s="142" t="s">
        <v>194</v>
      </c>
      <c r="O50" s="143" t="s">
        <v>78</v>
      </c>
      <c r="P50" s="14"/>
    </row>
    <row r="51" spans="1:16" s="27" customFormat="1" ht="13.5" customHeight="1" x14ac:dyDescent="0.25">
      <c r="A51" s="24"/>
      <c r="B51" s="25"/>
      <c r="C51" s="206" t="s">
        <v>24</v>
      </c>
      <c r="D51" s="207"/>
      <c r="E51" s="144" t="s">
        <v>129</v>
      </c>
      <c r="F51" s="208" t="s">
        <v>79</v>
      </c>
      <c r="G51" s="209"/>
      <c r="H51" s="145" t="s">
        <v>38</v>
      </c>
      <c r="I51" s="146" t="s">
        <v>79</v>
      </c>
      <c r="J51" s="147" t="s">
        <v>38</v>
      </c>
      <c r="K51" s="148" t="s">
        <v>79</v>
      </c>
      <c r="L51" s="149" t="s">
        <v>80</v>
      </c>
      <c r="M51" s="150" t="s">
        <v>81</v>
      </c>
      <c r="N51" s="151" t="s">
        <v>79</v>
      </c>
      <c r="O51" s="152" t="s">
        <v>38</v>
      </c>
      <c r="P51" s="26"/>
    </row>
    <row r="52" spans="1:16" s="27" customFormat="1" ht="13.5" customHeight="1" x14ac:dyDescent="0.25">
      <c r="A52" s="24"/>
      <c r="B52" s="25"/>
      <c r="C52" s="206" t="s">
        <v>130</v>
      </c>
      <c r="D52" s="207"/>
      <c r="E52" s="153" t="s">
        <v>140</v>
      </c>
      <c r="F52" s="208" t="s">
        <v>82</v>
      </c>
      <c r="G52" s="209"/>
      <c r="H52" s="154" t="s">
        <v>38</v>
      </c>
      <c r="I52" s="155" t="s">
        <v>24</v>
      </c>
      <c r="J52" s="156" t="s">
        <v>24</v>
      </c>
      <c r="K52" s="148" t="s">
        <v>83</v>
      </c>
      <c r="L52" s="157" t="s">
        <v>29</v>
      </c>
      <c r="M52" s="158" t="s">
        <v>24</v>
      </c>
      <c r="N52" s="151" t="s">
        <v>84</v>
      </c>
      <c r="O52" s="152" t="s">
        <v>38</v>
      </c>
      <c r="P52" s="26"/>
    </row>
    <row r="53" spans="1:16" s="27" customFormat="1" ht="25.5" customHeight="1" x14ac:dyDescent="0.25">
      <c r="A53" s="24"/>
      <c r="B53" s="25"/>
      <c r="C53" s="206"/>
      <c r="D53" s="207"/>
      <c r="E53" s="144"/>
      <c r="F53" s="208" t="s">
        <v>85</v>
      </c>
      <c r="G53" s="209"/>
      <c r="H53" s="145" t="s">
        <v>38</v>
      </c>
      <c r="I53" s="146" t="s">
        <v>81</v>
      </c>
      <c r="J53" s="147" t="s">
        <v>86</v>
      </c>
      <c r="K53" s="159" t="s">
        <v>87</v>
      </c>
      <c r="L53" s="157" t="s">
        <v>29</v>
      </c>
      <c r="M53" s="150" t="s">
        <v>53</v>
      </c>
      <c r="N53" s="151" t="s">
        <v>88</v>
      </c>
      <c r="O53" s="152" t="s">
        <v>38</v>
      </c>
      <c r="P53" s="26"/>
    </row>
    <row r="54" spans="1:16" s="27" customFormat="1" ht="25.5" customHeight="1" x14ac:dyDescent="0.25">
      <c r="A54" s="24"/>
      <c r="B54" s="25"/>
      <c r="C54" s="206"/>
      <c r="D54" s="207"/>
      <c r="E54" s="144"/>
      <c r="F54" s="208" t="s">
        <v>89</v>
      </c>
      <c r="G54" s="209"/>
      <c r="H54" s="145" t="s">
        <v>38</v>
      </c>
      <c r="I54" s="155" t="s">
        <v>90</v>
      </c>
      <c r="J54" s="147" t="s">
        <v>38</v>
      </c>
      <c r="K54" s="159" t="s">
        <v>91</v>
      </c>
      <c r="L54" s="157" t="s">
        <v>29</v>
      </c>
      <c r="M54" s="150" t="s">
        <v>89</v>
      </c>
      <c r="N54" s="151" t="s">
        <v>89</v>
      </c>
      <c r="O54" s="152" t="s">
        <v>38</v>
      </c>
      <c r="P54" s="26"/>
    </row>
    <row r="55" spans="1:16" s="27" customFormat="1" ht="21.6" customHeight="1" x14ac:dyDescent="0.25">
      <c r="A55" s="24"/>
      <c r="B55" s="25"/>
      <c r="C55" s="206"/>
      <c r="D55" s="207"/>
      <c r="E55" s="144"/>
      <c r="F55" s="208" t="s">
        <v>92</v>
      </c>
      <c r="G55" s="209"/>
      <c r="H55" s="145" t="s">
        <v>38</v>
      </c>
      <c r="I55" s="146"/>
      <c r="J55" s="147"/>
      <c r="K55" s="148" t="s">
        <v>93</v>
      </c>
      <c r="L55" s="149" t="s">
        <v>24</v>
      </c>
      <c r="M55" s="150" t="s">
        <v>92</v>
      </c>
      <c r="N55" s="151" t="s">
        <v>92</v>
      </c>
      <c r="O55" s="152" t="s">
        <v>38</v>
      </c>
      <c r="P55" s="26"/>
    </row>
    <row r="56" spans="1:16" s="27" customFormat="1" ht="13.5" customHeight="1" x14ac:dyDescent="0.25">
      <c r="A56" s="24"/>
      <c r="B56" s="25"/>
      <c r="C56" s="206"/>
      <c r="D56" s="207"/>
      <c r="E56" s="144"/>
      <c r="F56" s="208" t="s">
        <v>94</v>
      </c>
      <c r="G56" s="209"/>
      <c r="H56" s="145" t="s">
        <v>38</v>
      </c>
      <c r="I56" s="146"/>
      <c r="J56" s="147"/>
      <c r="K56" s="148" t="s">
        <v>53</v>
      </c>
      <c r="L56" s="149" t="s">
        <v>53</v>
      </c>
      <c r="M56" s="150" t="s">
        <v>95</v>
      </c>
      <c r="N56" s="151" t="s">
        <v>94</v>
      </c>
      <c r="O56" s="152" t="s">
        <v>38</v>
      </c>
      <c r="P56" s="26"/>
    </row>
    <row r="57" spans="1:16" s="27" customFormat="1" ht="13.5" customHeight="1" x14ac:dyDescent="0.25">
      <c r="A57" s="24"/>
      <c r="B57" s="25"/>
      <c r="C57" s="206"/>
      <c r="D57" s="207"/>
      <c r="E57" s="144"/>
      <c r="F57" s="208" t="s">
        <v>95</v>
      </c>
      <c r="G57" s="209"/>
      <c r="H57" s="145" t="s">
        <v>38</v>
      </c>
      <c r="I57" s="146"/>
      <c r="J57" s="147"/>
      <c r="K57" s="160" t="s">
        <v>96</v>
      </c>
      <c r="L57" s="149" t="s">
        <v>86</v>
      </c>
      <c r="M57" s="150" t="s">
        <v>97</v>
      </c>
      <c r="N57" s="151" t="s">
        <v>95</v>
      </c>
      <c r="O57" s="152" t="s">
        <v>38</v>
      </c>
      <c r="P57" s="26"/>
    </row>
    <row r="58" spans="1:16" s="27" customFormat="1" ht="13.5" customHeight="1" x14ac:dyDescent="0.25">
      <c r="A58" s="24"/>
      <c r="B58" s="25"/>
      <c r="C58" s="206"/>
      <c r="D58" s="207"/>
      <c r="E58" s="144"/>
      <c r="F58" s="208" t="s">
        <v>97</v>
      </c>
      <c r="G58" s="209"/>
      <c r="H58" s="145" t="s">
        <v>38</v>
      </c>
      <c r="I58" s="146"/>
      <c r="J58" s="147"/>
      <c r="K58" s="160" t="s">
        <v>98</v>
      </c>
      <c r="L58" s="149" t="s">
        <v>29</v>
      </c>
      <c r="M58" s="161"/>
      <c r="N58" s="151" t="s">
        <v>97</v>
      </c>
      <c r="O58" s="152" t="s">
        <v>38</v>
      </c>
      <c r="P58" s="26"/>
    </row>
    <row r="59" spans="1:16" s="27" customFormat="1" ht="13.5" customHeight="1" x14ac:dyDescent="0.25">
      <c r="A59" s="24"/>
      <c r="B59" s="25"/>
      <c r="C59" s="206"/>
      <c r="D59" s="207"/>
      <c r="E59" s="144"/>
      <c r="F59" s="208" t="s">
        <v>53</v>
      </c>
      <c r="G59" s="209"/>
      <c r="H59" s="145" t="s">
        <v>53</v>
      </c>
      <c r="I59" s="146"/>
      <c r="J59" s="147"/>
      <c r="K59" s="160" t="s">
        <v>100</v>
      </c>
      <c r="L59" s="149" t="s">
        <v>29</v>
      </c>
      <c r="M59" s="162"/>
      <c r="N59" s="151" t="s">
        <v>24</v>
      </c>
      <c r="O59" s="152" t="s">
        <v>24</v>
      </c>
      <c r="P59" s="26"/>
    </row>
    <row r="60" spans="1:16" s="27" customFormat="1" ht="13.5" customHeight="1" x14ac:dyDescent="0.25">
      <c r="A60" s="24"/>
      <c r="B60" s="25"/>
      <c r="C60" s="206"/>
      <c r="D60" s="207"/>
      <c r="E60" s="144"/>
      <c r="F60" s="208" t="s">
        <v>102</v>
      </c>
      <c r="G60" s="209"/>
      <c r="H60" s="145" t="s">
        <v>38</v>
      </c>
      <c r="I60" s="146"/>
      <c r="J60" s="147"/>
      <c r="K60" s="160" t="s">
        <v>101</v>
      </c>
      <c r="L60" s="149" t="s">
        <v>29</v>
      </c>
      <c r="M60" s="161" t="s">
        <v>99</v>
      </c>
      <c r="N60" s="163" t="s">
        <v>104</v>
      </c>
      <c r="O60" s="152" t="s">
        <v>38</v>
      </c>
      <c r="P60" s="26"/>
    </row>
    <row r="61" spans="1:16" s="27" customFormat="1" ht="13.5" customHeight="1" x14ac:dyDescent="0.25">
      <c r="A61" s="24"/>
      <c r="B61" s="25"/>
      <c r="C61" s="206"/>
      <c r="D61" s="207"/>
      <c r="E61" s="144"/>
      <c r="F61" s="208" t="s">
        <v>104</v>
      </c>
      <c r="G61" s="209"/>
      <c r="H61" s="145" t="s">
        <v>38</v>
      </c>
      <c r="I61" s="146"/>
      <c r="J61" s="147"/>
      <c r="K61" s="148"/>
      <c r="L61" s="149"/>
      <c r="M61" s="164" t="s">
        <v>136</v>
      </c>
      <c r="N61" s="151" t="s">
        <v>81</v>
      </c>
      <c r="O61" s="152" t="s">
        <v>86</v>
      </c>
      <c r="P61" s="26"/>
    </row>
    <row r="62" spans="1:16" s="27" customFormat="1" ht="13.5" customHeight="1" x14ac:dyDescent="0.25">
      <c r="A62" s="24"/>
      <c r="B62" s="25"/>
      <c r="C62" s="206"/>
      <c r="D62" s="207"/>
      <c r="E62" s="144"/>
      <c r="F62" s="210" t="s">
        <v>105</v>
      </c>
      <c r="G62" s="211"/>
      <c r="H62" s="145" t="s">
        <v>38</v>
      </c>
      <c r="I62" s="146"/>
      <c r="J62" s="147"/>
      <c r="K62" s="148"/>
      <c r="L62" s="149"/>
      <c r="M62" s="164"/>
      <c r="N62" s="151" t="s">
        <v>103</v>
      </c>
      <c r="O62" s="152" t="s">
        <v>38</v>
      </c>
      <c r="P62" s="26"/>
    </row>
    <row r="63" spans="1:16" s="27" customFormat="1" ht="13.5" customHeight="1" x14ac:dyDescent="0.25">
      <c r="A63" s="24"/>
      <c r="B63" s="25"/>
      <c r="C63" s="206"/>
      <c r="D63" s="207"/>
      <c r="E63" s="165"/>
      <c r="F63" s="210" t="s">
        <v>127</v>
      </c>
      <c r="G63" s="211"/>
      <c r="H63" s="166" t="s">
        <v>38</v>
      </c>
      <c r="I63" s="146"/>
      <c r="J63" s="147"/>
      <c r="K63" s="148"/>
      <c r="L63" s="149"/>
      <c r="M63" s="162"/>
      <c r="N63" s="151" t="s">
        <v>53</v>
      </c>
      <c r="O63" s="152" t="s">
        <v>53</v>
      </c>
      <c r="P63" s="26"/>
    </row>
    <row r="64" spans="1:16" s="27" customFormat="1" ht="13.5" customHeight="1" x14ac:dyDescent="0.25">
      <c r="A64" s="24"/>
      <c r="B64" s="25"/>
      <c r="C64" s="206"/>
      <c r="D64" s="207"/>
      <c r="E64" s="144"/>
      <c r="F64" s="208" t="s">
        <v>195</v>
      </c>
      <c r="G64" s="209"/>
      <c r="H64" s="145" t="s">
        <v>38</v>
      </c>
      <c r="I64" s="146"/>
      <c r="J64" s="147"/>
      <c r="K64" s="148"/>
      <c r="L64" s="149"/>
      <c r="M64" s="162"/>
      <c r="N64" s="151" t="s">
        <v>102</v>
      </c>
      <c r="O64" s="152" t="s">
        <v>38</v>
      </c>
      <c r="P64" s="26"/>
    </row>
    <row r="65" spans="1:16" s="27" customFormat="1" ht="13.5" customHeight="1" x14ac:dyDescent="0.25">
      <c r="A65" s="24"/>
      <c r="B65" s="25"/>
      <c r="C65" s="206"/>
      <c r="D65" s="207"/>
      <c r="E65" s="165"/>
      <c r="F65" s="210"/>
      <c r="G65" s="211"/>
      <c r="H65" s="166"/>
      <c r="I65" s="146"/>
      <c r="J65" s="147"/>
      <c r="K65" s="148"/>
      <c r="L65" s="149"/>
      <c r="M65" s="162"/>
      <c r="N65" s="151" t="s">
        <v>106</v>
      </c>
      <c r="O65" s="152" t="s">
        <v>38</v>
      </c>
      <c r="P65" s="26"/>
    </row>
    <row r="66" spans="1:16" s="27" customFormat="1" ht="13.5" customHeight="1" x14ac:dyDescent="0.25">
      <c r="A66" s="24"/>
      <c r="B66" s="25"/>
      <c r="C66" s="206"/>
      <c r="D66" s="207"/>
      <c r="E66" s="144"/>
      <c r="F66" s="208"/>
      <c r="G66" s="209"/>
      <c r="H66" s="145"/>
      <c r="I66" s="146"/>
      <c r="J66" s="147"/>
      <c r="K66" s="148"/>
      <c r="L66" s="149"/>
      <c r="M66" s="162"/>
      <c r="N66" s="151" t="s">
        <v>107</v>
      </c>
      <c r="O66" s="152" t="s">
        <v>38</v>
      </c>
      <c r="P66" s="26"/>
    </row>
    <row r="67" spans="1:16" s="27" customFormat="1" ht="15" customHeight="1" thickBot="1" x14ac:dyDescent="0.3">
      <c r="A67" s="24"/>
      <c r="B67" s="28"/>
      <c r="C67" s="291"/>
      <c r="D67" s="292"/>
      <c r="E67" s="167"/>
      <c r="F67" s="293"/>
      <c r="G67" s="294"/>
      <c r="H67" s="168"/>
      <c r="I67" s="146"/>
      <c r="J67" s="147"/>
      <c r="K67" s="148"/>
      <c r="L67" s="149"/>
      <c r="M67" s="162"/>
      <c r="N67" s="169" t="s">
        <v>196</v>
      </c>
      <c r="O67" s="170" t="s">
        <v>38</v>
      </c>
      <c r="P67" s="26"/>
    </row>
    <row r="68" spans="1:16" ht="15" customHeight="1" x14ac:dyDescent="0.25">
      <c r="A68" s="4"/>
      <c r="B68" s="273" t="s">
        <v>131</v>
      </c>
      <c r="C68" s="276" t="s">
        <v>134</v>
      </c>
      <c r="D68" s="277"/>
      <c r="E68" s="278"/>
      <c r="F68" s="282" t="s">
        <v>197</v>
      </c>
      <c r="G68" s="283"/>
      <c r="H68" s="284"/>
      <c r="I68" s="191" t="s">
        <v>198</v>
      </c>
      <c r="J68" s="192"/>
      <c r="K68" s="197" t="s">
        <v>132</v>
      </c>
      <c r="L68" s="198"/>
      <c r="M68" s="203" t="s">
        <v>135</v>
      </c>
      <c r="N68" s="295" t="s">
        <v>199</v>
      </c>
      <c r="O68" s="296"/>
      <c r="P68" s="14"/>
    </row>
    <row r="69" spans="1:16" ht="18.75" customHeight="1" x14ac:dyDescent="0.25">
      <c r="A69" s="4"/>
      <c r="B69" s="274"/>
      <c r="C69" s="276"/>
      <c r="D69" s="277"/>
      <c r="E69" s="278"/>
      <c r="F69" s="285"/>
      <c r="G69" s="286"/>
      <c r="H69" s="287"/>
      <c r="I69" s="193"/>
      <c r="J69" s="194"/>
      <c r="K69" s="199"/>
      <c r="L69" s="200"/>
      <c r="M69" s="204"/>
      <c r="N69" s="297"/>
      <c r="O69" s="298"/>
      <c r="P69" s="14"/>
    </row>
    <row r="70" spans="1:16" ht="15" customHeight="1" x14ac:dyDescent="0.25">
      <c r="A70" s="4"/>
      <c r="B70" s="274"/>
      <c r="C70" s="276"/>
      <c r="D70" s="277"/>
      <c r="E70" s="278"/>
      <c r="F70" s="285"/>
      <c r="G70" s="286"/>
      <c r="H70" s="287"/>
      <c r="I70" s="193"/>
      <c r="J70" s="194"/>
      <c r="K70" s="199"/>
      <c r="L70" s="200"/>
      <c r="M70" s="204"/>
      <c r="N70" s="297"/>
      <c r="O70" s="298"/>
      <c r="P70" s="14"/>
    </row>
    <row r="71" spans="1:16" ht="15" customHeight="1" x14ac:dyDescent="0.25">
      <c r="A71" s="4"/>
      <c r="B71" s="274"/>
      <c r="C71" s="276"/>
      <c r="D71" s="277"/>
      <c r="E71" s="278"/>
      <c r="F71" s="285"/>
      <c r="G71" s="286"/>
      <c r="H71" s="287"/>
      <c r="I71" s="193"/>
      <c r="J71" s="194"/>
      <c r="K71" s="199"/>
      <c r="L71" s="200"/>
      <c r="M71" s="204"/>
      <c r="N71" s="297"/>
      <c r="O71" s="298"/>
      <c r="P71" s="14"/>
    </row>
    <row r="72" spans="1:16" ht="64.5" customHeight="1" thickBot="1" x14ac:dyDescent="0.3">
      <c r="A72" s="4"/>
      <c r="B72" s="275"/>
      <c r="C72" s="279"/>
      <c r="D72" s="280"/>
      <c r="E72" s="281"/>
      <c r="F72" s="288"/>
      <c r="G72" s="289"/>
      <c r="H72" s="290"/>
      <c r="I72" s="195"/>
      <c r="J72" s="196"/>
      <c r="K72" s="201"/>
      <c r="L72" s="202"/>
      <c r="M72" s="205"/>
      <c r="N72" s="299"/>
      <c r="O72" s="300"/>
      <c r="P72" s="14"/>
    </row>
    <row r="73" spans="1:16" ht="9" customHeight="1" thickBot="1" x14ac:dyDescent="0.3">
      <c r="A73" s="4"/>
      <c r="B73" s="7"/>
      <c r="C73" s="7"/>
      <c r="D73" s="7"/>
      <c r="E73" s="7"/>
      <c r="F73" s="7"/>
      <c r="G73" s="7"/>
      <c r="H73" s="7"/>
      <c r="I73" s="7"/>
      <c r="J73" s="7"/>
      <c r="K73" s="7"/>
      <c r="L73" s="13"/>
      <c r="M73" s="7"/>
      <c r="N73" s="7"/>
      <c r="O73" s="7"/>
      <c r="P73" s="18"/>
    </row>
    <row r="74" spans="1:16" ht="25.5" customHeight="1" x14ac:dyDescent="0.25">
      <c r="A74" s="4"/>
      <c r="B74" s="29" t="s">
        <v>108</v>
      </c>
      <c r="C74" s="301" t="s">
        <v>109</v>
      </c>
      <c r="D74" s="302"/>
      <c r="E74" s="302"/>
      <c r="F74" s="302"/>
      <c r="G74" s="302"/>
      <c r="H74" s="302"/>
      <c r="I74" s="302"/>
      <c r="J74" s="302"/>
      <c r="K74" s="302"/>
      <c r="L74" s="302"/>
      <c r="M74" s="302"/>
      <c r="N74" s="302"/>
      <c r="O74" s="303"/>
      <c r="P74" s="14"/>
    </row>
    <row r="75" spans="1:16" ht="20.25" customHeight="1" x14ac:dyDescent="0.25">
      <c r="A75" s="4"/>
      <c r="B75" s="30"/>
      <c r="C75" s="31"/>
      <c r="D75" s="32"/>
      <c r="E75" s="32"/>
      <c r="F75" s="32"/>
      <c r="G75" s="32"/>
      <c r="H75" s="32"/>
      <c r="I75" s="32"/>
      <c r="J75" s="32"/>
      <c r="K75" s="32"/>
      <c r="L75" s="32"/>
      <c r="M75" s="32"/>
      <c r="N75" s="32"/>
      <c r="O75" s="33"/>
      <c r="P75" s="14"/>
    </row>
    <row r="76" spans="1:16" ht="28.5" customHeight="1" thickBot="1" x14ac:dyDescent="0.3">
      <c r="A76" s="4"/>
      <c r="B76" s="34" t="s">
        <v>195</v>
      </c>
      <c r="C76" s="304" t="s">
        <v>200</v>
      </c>
      <c r="D76" s="305"/>
      <c r="E76" s="305"/>
      <c r="F76" s="305"/>
      <c r="G76" s="305"/>
      <c r="H76" s="305"/>
      <c r="I76" s="305"/>
      <c r="J76" s="305"/>
      <c r="K76" s="305"/>
      <c r="L76" s="305"/>
      <c r="M76" s="305"/>
      <c r="N76" s="305"/>
      <c r="O76" s="306"/>
      <c r="P76" s="35"/>
    </row>
    <row r="77" spans="1:16" x14ac:dyDescent="0.25">
      <c r="A77" s="4"/>
      <c r="P77" s="8"/>
    </row>
    <row r="78" spans="1:16" s="38" customFormat="1" ht="18.75" x14ac:dyDescent="0.35">
      <c r="A78" s="36"/>
      <c r="B78" s="307"/>
      <c r="C78" s="307"/>
      <c r="D78" s="307"/>
      <c r="E78" s="307"/>
      <c r="F78" s="307"/>
      <c r="G78" s="307"/>
      <c r="H78" s="307"/>
      <c r="I78" s="307"/>
      <c r="J78" s="307"/>
      <c r="K78" s="307"/>
      <c r="L78" s="307"/>
      <c r="M78" s="307"/>
      <c r="N78" s="307"/>
      <c r="O78" s="307"/>
      <c r="P78" s="37"/>
    </row>
    <row r="79" spans="1:16" s="38" customFormat="1" ht="18.75" x14ac:dyDescent="0.35">
      <c r="A79" s="36"/>
      <c r="B79" s="307"/>
      <c r="C79" s="307"/>
      <c r="D79" s="307"/>
      <c r="E79" s="307"/>
      <c r="F79" s="307"/>
      <c r="G79" s="307"/>
      <c r="H79" s="307"/>
      <c r="I79" s="307"/>
      <c r="J79" s="307"/>
      <c r="K79" s="307"/>
      <c r="L79" s="307"/>
      <c r="M79" s="307"/>
      <c r="N79" s="307"/>
      <c r="O79" s="307"/>
      <c r="P79" s="37"/>
    </row>
    <row r="80" spans="1:16" ht="15" thickBot="1" x14ac:dyDescent="0.3">
      <c r="A80" s="16"/>
      <c r="B80" s="39"/>
      <c r="C80" s="39"/>
      <c r="D80" s="39"/>
      <c r="E80" s="39"/>
      <c r="F80" s="39"/>
      <c r="G80" s="39"/>
      <c r="H80" s="39"/>
      <c r="I80" s="40" t="s">
        <v>201</v>
      </c>
      <c r="J80" s="39"/>
      <c r="K80" s="39"/>
      <c r="L80" s="39"/>
      <c r="M80" s="39"/>
      <c r="N80" s="39"/>
      <c r="O80" s="39"/>
      <c r="P80" s="41"/>
    </row>
    <row r="85" spans="3:12" x14ac:dyDescent="0.25">
      <c r="C85" s="42"/>
      <c r="L85" s="42"/>
    </row>
    <row r="104" spans="12:13" ht="21" customHeight="1" x14ac:dyDescent="0.25">
      <c r="L104" s="189"/>
      <c r="M104" s="189"/>
    </row>
    <row r="105" spans="12:13" ht="18.75" customHeight="1" x14ac:dyDescent="0.25">
      <c r="L105" s="189"/>
      <c r="M105" s="190"/>
    </row>
  </sheetData>
  <mergeCells count="92">
    <mergeCell ref="N68:O72"/>
    <mergeCell ref="C74:O74"/>
    <mergeCell ref="C76:O76"/>
    <mergeCell ref="B78:O78"/>
    <mergeCell ref="L104:M104"/>
    <mergeCell ref="B79:O79"/>
    <mergeCell ref="C50:D50"/>
    <mergeCell ref="F50:G50"/>
    <mergeCell ref="B68:B72"/>
    <mergeCell ref="C68:E72"/>
    <mergeCell ref="F68:H72"/>
    <mergeCell ref="C65:D65"/>
    <mergeCell ref="F65:G65"/>
    <mergeCell ref="C63:D63"/>
    <mergeCell ref="F63:G63"/>
    <mergeCell ref="C64:D64"/>
    <mergeCell ref="F64:G64"/>
    <mergeCell ref="C66:D66"/>
    <mergeCell ref="F66:G66"/>
    <mergeCell ref="C67:D67"/>
    <mergeCell ref="F67:G67"/>
    <mergeCell ref="F61:G61"/>
    <mergeCell ref="N5:O5"/>
    <mergeCell ref="L7:L28"/>
    <mergeCell ref="B30:B38"/>
    <mergeCell ref="C30:M30"/>
    <mergeCell ref="N30:O30"/>
    <mergeCell ref="C31:J31"/>
    <mergeCell ref="L31:M31"/>
    <mergeCell ref="C33:J34"/>
    <mergeCell ref="C35:J35"/>
    <mergeCell ref="C37:D38"/>
    <mergeCell ref="E37:J37"/>
    <mergeCell ref="N31:O31"/>
    <mergeCell ref="N32:O32"/>
    <mergeCell ref="N33:O33"/>
    <mergeCell ref="N34:O34"/>
    <mergeCell ref="N35:O35"/>
    <mergeCell ref="B39:B45"/>
    <mergeCell ref="C39:J45"/>
    <mergeCell ref="K39:O45"/>
    <mergeCell ref="C46:O46"/>
    <mergeCell ref="B47:B48"/>
    <mergeCell ref="C47:O48"/>
    <mergeCell ref="N36:O36"/>
    <mergeCell ref="N37:O37"/>
    <mergeCell ref="N38:O38"/>
    <mergeCell ref="E38:J38"/>
    <mergeCell ref="C36:J36"/>
    <mergeCell ref="C62:D62"/>
    <mergeCell ref="F62:G62"/>
    <mergeCell ref="C60:D60"/>
    <mergeCell ref="F60:G60"/>
    <mergeCell ref="C61:D61"/>
    <mergeCell ref="C52:D52"/>
    <mergeCell ref="F52:G52"/>
    <mergeCell ref="C53:D53"/>
    <mergeCell ref="F53:G53"/>
    <mergeCell ref="C51:D51"/>
    <mergeCell ref="F51:G51"/>
    <mergeCell ref="L105:M105"/>
    <mergeCell ref="I68:J72"/>
    <mergeCell ref="K68:L72"/>
    <mergeCell ref="M68:M72"/>
    <mergeCell ref="C54:D54"/>
    <mergeCell ref="F54:G54"/>
    <mergeCell ref="C55:D55"/>
    <mergeCell ref="F55:G55"/>
    <mergeCell ref="C56:D56"/>
    <mergeCell ref="F56:G56"/>
    <mergeCell ref="C57:D57"/>
    <mergeCell ref="F57:G57"/>
    <mergeCell ref="C58:D58"/>
    <mergeCell ref="F58:G58"/>
    <mergeCell ref="C59:D59"/>
    <mergeCell ref="F59:G59"/>
    <mergeCell ref="C32:J32"/>
    <mergeCell ref="L32:M32"/>
    <mergeCell ref="C5:C6"/>
    <mergeCell ref="D5:D6"/>
    <mergeCell ref="E5:E6"/>
    <mergeCell ref="F5:F6"/>
    <mergeCell ref="G5:G6"/>
    <mergeCell ref="H5:H6"/>
    <mergeCell ref="K5:K6"/>
    <mergeCell ref="B1:C3"/>
    <mergeCell ref="D2:H2"/>
    <mergeCell ref="L5:M5"/>
    <mergeCell ref="K2:M2"/>
    <mergeCell ref="B5:B6"/>
    <mergeCell ref="I5:I6"/>
    <mergeCell ref="J5:J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workbookViewId="0">
      <selection activeCell="B24" sqref="B24"/>
    </sheetView>
  </sheetViews>
  <sheetFormatPr defaultColWidth="8.7109375" defaultRowHeight="18" x14ac:dyDescent="0.35"/>
  <cols>
    <col min="1" max="1" width="17.7109375" style="44" customWidth="1"/>
    <col min="2" max="2" width="38.140625" style="44" customWidth="1"/>
    <col min="3" max="3" width="18.42578125" style="44" customWidth="1"/>
    <col min="4" max="4" width="26.42578125" style="44" customWidth="1"/>
    <col min="5" max="5" width="19.85546875" style="44" customWidth="1"/>
    <col min="6" max="6" width="10.7109375" style="47" customWidth="1"/>
    <col min="7" max="9" width="9.140625" style="47"/>
    <col min="10" max="10" width="15.85546875" style="47" customWidth="1"/>
    <col min="11" max="16384" width="8.7109375" style="44"/>
  </cols>
  <sheetData>
    <row r="1" spans="1:10" x14ac:dyDescent="0.35">
      <c r="A1" s="45" t="str">
        <f>'Licensee''s Details '!A3</f>
        <v>LICENCE HOLDER</v>
      </c>
      <c r="B1" s="44" t="str">
        <f>'Licensee''s Details '!B3</f>
        <v>Duxton Winery Buronga</v>
      </c>
    </row>
    <row r="2" spans="1:10" x14ac:dyDescent="0.35">
      <c r="A2" s="45" t="str">
        <f>'Licensee''s Details '!A2</f>
        <v>LICENCE NO.</v>
      </c>
      <c r="B2" s="48">
        <f>'Licensee''s Details '!B2</f>
        <v>3657</v>
      </c>
    </row>
    <row r="3" spans="1:10" x14ac:dyDescent="0.35">
      <c r="A3" s="45" t="s">
        <v>6</v>
      </c>
      <c r="B3" s="49">
        <v>44429</v>
      </c>
    </row>
    <row r="4" spans="1:10" x14ac:dyDescent="0.35">
      <c r="A4" s="45" t="s">
        <v>5</v>
      </c>
      <c r="B4" s="48">
        <v>6</v>
      </c>
    </row>
    <row r="6" spans="1:10" ht="54" customHeight="1" x14ac:dyDescent="0.35">
      <c r="A6" s="74" t="s">
        <v>19</v>
      </c>
      <c r="B6" s="75" t="s">
        <v>7</v>
      </c>
      <c r="C6" s="75" t="s">
        <v>8</v>
      </c>
      <c r="D6" s="74" t="s">
        <v>9</v>
      </c>
      <c r="E6" s="74" t="s">
        <v>10</v>
      </c>
      <c r="F6" s="76" t="s">
        <v>14</v>
      </c>
      <c r="G6" s="76" t="s">
        <v>15</v>
      </c>
      <c r="H6" s="76" t="s">
        <v>16</v>
      </c>
      <c r="I6" s="76" t="s">
        <v>18</v>
      </c>
      <c r="J6" s="76" t="s">
        <v>17</v>
      </c>
    </row>
    <row r="7" spans="1:10" x14ac:dyDescent="0.35">
      <c r="A7" s="77">
        <v>44197</v>
      </c>
      <c r="B7" s="78" t="s">
        <v>13</v>
      </c>
      <c r="C7" s="78" t="s">
        <v>11</v>
      </c>
      <c r="D7" s="78" t="s">
        <v>12</v>
      </c>
      <c r="E7" s="78" t="s">
        <v>12</v>
      </c>
      <c r="F7" s="79">
        <v>156</v>
      </c>
      <c r="G7" s="79">
        <v>807</v>
      </c>
      <c r="H7" s="79">
        <v>2314</v>
      </c>
      <c r="I7" s="79">
        <v>2500</v>
      </c>
      <c r="J7" s="79" t="s">
        <v>112</v>
      </c>
    </row>
    <row r="8" spans="1:10" x14ac:dyDescent="0.35">
      <c r="A8" s="77">
        <v>44228</v>
      </c>
      <c r="B8" s="78" t="s">
        <v>13</v>
      </c>
      <c r="C8" s="78" t="s">
        <v>11</v>
      </c>
      <c r="D8" s="78" t="s">
        <v>12</v>
      </c>
      <c r="E8" s="78" t="s">
        <v>12</v>
      </c>
      <c r="F8" s="79">
        <v>234</v>
      </c>
      <c r="G8" s="79">
        <v>497</v>
      </c>
      <c r="H8" s="79">
        <v>611</v>
      </c>
      <c r="I8" s="79">
        <v>2500</v>
      </c>
      <c r="J8" s="79" t="s">
        <v>112</v>
      </c>
    </row>
    <row r="9" spans="1:10" x14ac:dyDescent="0.35">
      <c r="A9" s="77">
        <v>44256</v>
      </c>
      <c r="B9" s="78" t="s">
        <v>13</v>
      </c>
      <c r="C9" s="78" t="s">
        <v>11</v>
      </c>
      <c r="D9" s="78" t="s">
        <v>12</v>
      </c>
      <c r="E9" s="78" t="s">
        <v>12</v>
      </c>
      <c r="F9" s="79">
        <v>215</v>
      </c>
      <c r="G9" s="79">
        <v>517</v>
      </c>
      <c r="H9" s="79">
        <v>823</v>
      </c>
      <c r="I9" s="79">
        <v>2500</v>
      </c>
      <c r="J9" s="79" t="s">
        <v>112</v>
      </c>
    </row>
    <row r="10" spans="1:10" x14ac:dyDescent="0.35">
      <c r="A10" s="77">
        <v>44287</v>
      </c>
      <c r="B10" s="78" t="s">
        <v>13</v>
      </c>
      <c r="C10" s="78" t="s">
        <v>11</v>
      </c>
      <c r="D10" s="78" t="s">
        <v>12</v>
      </c>
      <c r="E10" s="78" t="s">
        <v>12</v>
      </c>
      <c r="F10" s="79">
        <v>0</v>
      </c>
      <c r="G10" s="79">
        <v>269</v>
      </c>
      <c r="H10" s="79">
        <v>522</v>
      </c>
      <c r="I10" s="79">
        <v>2500</v>
      </c>
      <c r="J10" s="79" t="s">
        <v>112</v>
      </c>
    </row>
    <row r="11" spans="1:10" x14ac:dyDescent="0.35">
      <c r="A11" s="77">
        <v>44317</v>
      </c>
      <c r="B11" s="78" t="s">
        <v>13</v>
      </c>
      <c r="C11" s="78" t="s">
        <v>11</v>
      </c>
      <c r="D11" s="78" t="s">
        <v>12</v>
      </c>
      <c r="E11" s="78" t="s">
        <v>12</v>
      </c>
      <c r="F11" s="79">
        <v>0</v>
      </c>
      <c r="G11" s="79">
        <v>214</v>
      </c>
      <c r="H11" s="79">
        <v>455</v>
      </c>
      <c r="I11" s="79">
        <v>2500</v>
      </c>
      <c r="J11" s="79" t="s">
        <v>112</v>
      </c>
    </row>
    <row r="12" spans="1:10" x14ac:dyDescent="0.35">
      <c r="A12" s="77">
        <v>44348</v>
      </c>
      <c r="B12" s="78" t="s">
        <v>13</v>
      </c>
      <c r="C12" s="78" t="s">
        <v>11</v>
      </c>
      <c r="D12" s="78" t="s">
        <v>12</v>
      </c>
      <c r="E12" s="78" t="s">
        <v>12</v>
      </c>
      <c r="F12" s="79">
        <v>7</v>
      </c>
      <c r="G12" s="79">
        <v>167</v>
      </c>
      <c r="H12" s="79">
        <v>420</v>
      </c>
      <c r="I12" s="79">
        <v>2500</v>
      </c>
      <c r="J12" s="79" t="s">
        <v>112</v>
      </c>
    </row>
    <row r="13" spans="1:10" x14ac:dyDescent="0.35">
      <c r="A13" s="77">
        <v>44378</v>
      </c>
      <c r="B13" s="78" t="s">
        <v>13</v>
      </c>
      <c r="C13" s="78" t="s">
        <v>11</v>
      </c>
      <c r="D13" s="78" t="s">
        <v>12</v>
      </c>
      <c r="E13" s="78" t="s">
        <v>12</v>
      </c>
      <c r="F13" s="79">
        <v>34</v>
      </c>
      <c r="G13" s="79">
        <v>141</v>
      </c>
      <c r="H13" s="79">
        <v>421</v>
      </c>
      <c r="I13" s="79">
        <v>2500</v>
      </c>
      <c r="J13" s="79" t="s">
        <v>112</v>
      </c>
    </row>
    <row r="14" spans="1:10" x14ac:dyDescent="0.35">
      <c r="A14" s="77">
        <v>44409</v>
      </c>
      <c r="B14" s="78" t="s">
        <v>13</v>
      </c>
      <c r="C14" s="78" t="s">
        <v>11</v>
      </c>
      <c r="D14" s="78" t="s">
        <v>12</v>
      </c>
      <c r="E14" s="78" t="s">
        <v>12</v>
      </c>
      <c r="F14" s="79"/>
      <c r="G14" s="79"/>
      <c r="H14" s="79"/>
      <c r="I14" s="79">
        <v>2500</v>
      </c>
      <c r="J14" s="79" t="s">
        <v>112</v>
      </c>
    </row>
    <row r="15" spans="1:10" x14ac:dyDescent="0.35">
      <c r="A15" s="77">
        <v>44440</v>
      </c>
      <c r="B15" s="78" t="s">
        <v>13</v>
      </c>
      <c r="C15" s="78" t="s">
        <v>11</v>
      </c>
      <c r="D15" s="78" t="s">
        <v>12</v>
      </c>
      <c r="E15" s="78" t="s">
        <v>12</v>
      </c>
      <c r="F15" s="79"/>
      <c r="G15" s="79"/>
      <c r="H15" s="79"/>
      <c r="I15" s="79">
        <v>2500</v>
      </c>
      <c r="J15" s="79" t="s">
        <v>112</v>
      </c>
    </row>
    <row r="16" spans="1:10" x14ac:dyDescent="0.35">
      <c r="A16" s="77">
        <v>44470</v>
      </c>
      <c r="B16" s="78" t="s">
        <v>13</v>
      </c>
      <c r="C16" s="78" t="s">
        <v>11</v>
      </c>
      <c r="D16" s="78" t="s">
        <v>12</v>
      </c>
      <c r="E16" s="78" t="s">
        <v>12</v>
      </c>
      <c r="F16" s="79"/>
      <c r="G16" s="79"/>
      <c r="H16" s="79"/>
      <c r="I16" s="79">
        <v>2500</v>
      </c>
      <c r="J16" s="79" t="s">
        <v>112</v>
      </c>
    </row>
    <row r="17" spans="1:10" x14ac:dyDescent="0.35">
      <c r="A17" s="77">
        <v>44501</v>
      </c>
      <c r="B17" s="78" t="s">
        <v>13</v>
      </c>
      <c r="C17" s="78" t="s">
        <v>11</v>
      </c>
      <c r="D17" s="78" t="s">
        <v>12</v>
      </c>
      <c r="E17" s="78" t="s">
        <v>12</v>
      </c>
      <c r="F17" s="79"/>
      <c r="G17" s="79"/>
      <c r="H17" s="79"/>
      <c r="I17" s="79">
        <v>2500</v>
      </c>
      <c r="J17" s="79" t="s">
        <v>112</v>
      </c>
    </row>
    <row r="18" spans="1:10" x14ac:dyDescent="0.35">
      <c r="A18" s="77">
        <v>44531</v>
      </c>
      <c r="B18" s="78" t="s">
        <v>13</v>
      </c>
      <c r="C18" s="78" t="s">
        <v>11</v>
      </c>
      <c r="D18" s="78" t="s">
        <v>12</v>
      </c>
      <c r="E18" s="78" t="s">
        <v>12</v>
      </c>
      <c r="F18" s="79"/>
      <c r="G18" s="79"/>
      <c r="H18" s="79"/>
      <c r="I18" s="79">
        <v>2500</v>
      </c>
      <c r="J18" s="79" t="s">
        <v>112</v>
      </c>
    </row>
    <row r="19" spans="1:10" x14ac:dyDescent="0.35">
      <c r="A19" s="80"/>
    </row>
    <row r="20" spans="1:10" x14ac:dyDescent="0.35">
      <c r="A20" s="80"/>
    </row>
    <row r="21" spans="1:10" x14ac:dyDescent="0.35">
      <c r="A21" s="8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5"/>
  <sheetViews>
    <sheetView workbookViewId="0">
      <selection activeCell="G49" sqref="G49"/>
    </sheetView>
  </sheetViews>
  <sheetFormatPr defaultColWidth="8.7109375" defaultRowHeight="18" x14ac:dyDescent="0.35"/>
  <cols>
    <col min="1" max="1" width="24" style="44" customWidth="1"/>
    <col min="2" max="2" width="23" style="44" customWidth="1"/>
    <col min="3" max="3" width="17.7109375" style="44" customWidth="1"/>
    <col min="4" max="4" width="43.5703125" style="47" customWidth="1"/>
    <col min="5" max="5" width="32.42578125" style="44" customWidth="1"/>
    <col min="6" max="6" width="26.42578125" style="44" customWidth="1"/>
    <col min="7" max="7" width="25.7109375" style="47" customWidth="1"/>
    <col min="8" max="8" width="16.7109375" style="47" customWidth="1"/>
    <col min="9" max="9" width="36.85546875" style="47" customWidth="1"/>
    <col min="10" max="10" width="127.5703125" style="47" customWidth="1"/>
    <col min="11" max="12" width="9.140625" style="47"/>
    <col min="13" max="13" width="13.85546875" style="47" customWidth="1"/>
    <col min="14" max="16384" width="8.7109375" style="44"/>
  </cols>
  <sheetData>
    <row r="1" spans="1:10" x14ac:dyDescent="0.35">
      <c r="A1" s="43" t="str">
        <f>'[1]Licensee''s Details '!A3</f>
        <v>LICENCE HOLDER</v>
      </c>
      <c r="B1" s="44" t="str">
        <f>'Licensee''s Details '!B3</f>
        <v>Duxton Winery Buronga</v>
      </c>
      <c r="C1" s="45"/>
      <c r="D1" s="46"/>
    </row>
    <row r="2" spans="1:10" x14ac:dyDescent="0.35">
      <c r="A2" s="43" t="str">
        <f>'[1]Licensee''s Details '!A2</f>
        <v>LICENCE NO.</v>
      </c>
      <c r="B2" s="48">
        <f>'Licensee''s Details '!B2</f>
        <v>3657</v>
      </c>
      <c r="C2" s="45"/>
      <c r="D2" s="46"/>
    </row>
    <row r="3" spans="1:10" x14ac:dyDescent="0.35">
      <c r="A3" s="45" t="str">
        <f>'[1]Data-WASTEWATER MONITORING'!C6</f>
        <v>DATA PUBLISHED DATE</v>
      </c>
      <c r="B3" s="49">
        <v>44429</v>
      </c>
      <c r="C3" s="50" t="s">
        <v>205</v>
      </c>
      <c r="D3" s="46"/>
    </row>
    <row r="4" spans="1:10" x14ac:dyDescent="0.35">
      <c r="A4" s="51" t="s">
        <v>5</v>
      </c>
      <c r="B4" s="48"/>
    </row>
    <row r="5" spans="1:10" ht="54" x14ac:dyDescent="0.35">
      <c r="A5" s="52" t="s">
        <v>39</v>
      </c>
      <c r="B5" s="53" t="s">
        <v>40</v>
      </c>
      <c r="C5" s="53" t="s">
        <v>41</v>
      </c>
      <c r="D5" s="53" t="s">
        <v>9</v>
      </c>
      <c r="E5" s="54" t="s">
        <v>7</v>
      </c>
      <c r="F5" s="54" t="s">
        <v>54</v>
      </c>
      <c r="G5" s="55" t="s">
        <v>20</v>
      </c>
      <c r="H5" s="55" t="s">
        <v>18</v>
      </c>
      <c r="I5" s="53" t="s">
        <v>116</v>
      </c>
      <c r="J5" s="55" t="s">
        <v>65</v>
      </c>
    </row>
    <row r="6" spans="1:10" ht="15.95" customHeight="1" x14ac:dyDescent="0.35">
      <c r="A6" s="69">
        <v>44340</v>
      </c>
      <c r="B6" s="71">
        <v>44350</v>
      </c>
      <c r="C6" s="56"/>
      <c r="D6" s="171" t="s">
        <v>42</v>
      </c>
      <c r="E6" s="57" t="s">
        <v>43</v>
      </c>
      <c r="F6" s="57" t="s">
        <v>38</v>
      </c>
      <c r="G6" s="56">
        <v>771</v>
      </c>
      <c r="H6" s="56"/>
      <c r="I6" s="56"/>
      <c r="J6" s="56"/>
    </row>
    <row r="7" spans="1:10" x14ac:dyDescent="0.35">
      <c r="A7" s="59"/>
      <c r="B7" s="59" t="s">
        <v>169</v>
      </c>
      <c r="C7" s="59"/>
      <c r="D7" s="172"/>
      <c r="E7" s="58" t="s">
        <v>44</v>
      </c>
      <c r="F7" s="58" t="s">
        <v>38</v>
      </c>
      <c r="G7" s="59" t="s">
        <v>202</v>
      </c>
      <c r="H7" s="59"/>
      <c r="I7" s="59"/>
      <c r="J7" s="59"/>
    </row>
    <row r="8" spans="1:10" x14ac:dyDescent="0.35">
      <c r="A8" s="58"/>
      <c r="B8" s="59"/>
      <c r="C8" s="59"/>
      <c r="D8" s="172"/>
      <c r="E8" s="58" t="s">
        <v>21</v>
      </c>
      <c r="F8" s="58" t="s">
        <v>38</v>
      </c>
      <c r="G8" s="59">
        <v>60</v>
      </c>
      <c r="H8" s="59"/>
      <c r="I8" s="59"/>
      <c r="J8" s="59"/>
    </row>
    <row r="9" spans="1:10" x14ac:dyDescent="0.35">
      <c r="A9" s="58"/>
      <c r="B9" s="59"/>
      <c r="C9" s="59"/>
      <c r="D9" s="172"/>
      <c r="E9" s="58" t="s">
        <v>45</v>
      </c>
      <c r="F9" s="58" t="s">
        <v>38</v>
      </c>
      <c r="G9" s="59">
        <v>18</v>
      </c>
      <c r="H9" s="59"/>
      <c r="I9" s="59"/>
      <c r="J9" s="59"/>
    </row>
    <row r="10" spans="1:10" x14ac:dyDescent="0.35">
      <c r="A10" s="58"/>
      <c r="B10" s="59"/>
      <c r="C10" s="59"/>
      <c r="D10" s="172"/>
      <c r="E10" s="58" t="s">
        <v>22</v>
      </c>
      <c r="F10" s="58" t="s">
        <v>38</v>
      </c>
      <c r="G10" s="59">
        <v>10</v>
      </c>
      <c r="H10" s="59"/>
      <c r="I10" s="59"/>
      <c r="J10" s="59"/>
    </row>
    <row r="11" spans="1:10" x14ac:dyDescent="0.35">
      <c r="A11" s="58"/>
      <c r="B11" s="59"/>
      <c r="C11" s="59"/>
      <c r="D11" s="172"/>
      <c r="E11" s="58" t="s">
        <v>46</v>
      </c>
      <c r="F11" s="58" t="s">
        <v>38</v>
      </c>
      <c r="G11" s="59">
        <v>100</v>
      </c>
      <c r="H11" s="59"/>
      <c r="I11" s="59"/>
      <c r="J11" s="59"/>
    </row>
    <row r="12" spans="1:10" x14ac:dyDescent="0.35">
      <c r="A12" s="58"/>
      <c r="B12" s="59"/>
      <c r="C12" s="59"/>
      <c r="D12" s="172"/>
      <c r="E12" s="58" t="s">
        <v>47</v>
      </c>
      <c r="F12" s="58" t="s">
        <v>38</v>
      </c>
      <c r="G12" s="59">
        <v>9.8000000000000007</v>
      </c>
      <c r="H12" s="59"/>
      <c r="I12" s="59"/>
      <c r="J12" s="59"/>
    </row>
    <row r="13" spans="1:10" x14ac:dyDescent="0.35">
      <c r="A13" s="58"/>
      <c r="B13" s="59"/>
      <c r="C13" s="59"/>
      <c r="D13" s="172"/>
      <c r="E13" s="58" t="s">
        <v>48</v>
      </c>
      <c r="F13" s="58" t="s">
        <v>38</v>
      </c>
      <c r="G13" s="59">
        <v>310</v>
      </c>
      <c r="H13" s="59"/>
      <c r="I13" s="59"/>
      <c r="J13" s="59"/>
    </row>
    <row r="14" spans="1:10" x14ac:dyDescent="0.35">
      <c r="A14" s="58"/>
      <c r="B14" s="59"/>
      <c r="C14" s="59"/>
      <c r="D14" s="172"/>
      <c r="E14" s="58" t="s">
        <v>23</v>
      </c>
      <c r="F14" s="58" t="s">
        <v>38</v>
      </c>
      <c r="G14" s="59">
        <v>180</v>
      </c>
      <c r="H14" s="59"/>
      <c r="I14" s="59"/>
      <c r="J14" s="59"/>
    </row>
    <row r="15" spans="1:10" x14ac:dyDescent="0.35">
      <c r="A15" s="58"/>
      <c r="B15" s="59"/>
      <c r="C15" s="59"/>
      <c r="D15" s="172"/>
      <c r="E15" s="58" t="s">
        <v>49</v>
      </c>
      <c r="F15" s="58" t="s">
        <v>53</v>
      </c>
      <c r="G15" s="59">
        <v>5.7</v>
      </c>
      <c r="H15" s="59"/>
      <c r="I15" s="59"/>
      <c r="J15" s="59"/>
    </row>
    <row r="16" spans="1:10" x14ac:dyDescent="0.35">
      <c r="A16" s="58"/>
      <c r="B16" s="59"/>
      <c r="C16" s="59"/>
      <c r="D16" s="172"/>
      <c r="E16" s="58" t="s">
        <v>27</v>
      </c>
      <c r="F16" s="58" t="s">
        <v>38</v>
      </c>
      <c r="G16" s="59">
        <v>1800</v>
      </c>
      <c r="H16" s="59"/>
      <c r="I16" s="59"/>
      <c r="J16" s="59"/>
    </row>
    <row r="17" spans="1:10" x14ac:dyDescent="0.35">
      <c r="A17" s="58"/>
      <c r="B17" s="59"/>
      <c r="C17" s="59"/>
      <c r="D17" s="172"/>
      <c r="E17" s="58" t="s">
        <v>50</v>
      </c>
      <c r="F17" s="58" t="s">
        <v>38</v>
      </c>
      <c r="G17" s="59">
        <v>430</v>
      </c>
      <c r="H17" s="59"/>
      <c r="I17" s="59"/>
      <c r="J17" s="59"/>
    </row>
    <row r="18" spans="1:10" x14ac:dyDescent="0.35">
      <c r="A18" s="58"/>
      <c r="B18" s="59"/>
      <c r="C18" s="59"/>
      <c r="D18" s="172"/>
      <c r="E18" s="58" t="s">
        <v>24</v>
      </c>
      <c r="F18" s="58" t="s">
        <v>24</v>
      </c>
      <c r="G18" s="59">
        <v>6</v>
      </c>
      <c r="H18" s="59" t="s">
        <v>56</v>
      </c>
      <c r="I18" s="59" t="s">
        <v>112</v>
      </c>
      <c r="J18" s="70"/>
    </row>
    <row r="19" spans="1:10" x14ac:dyDescent="0.35">
      <c r="A19" s="58"/>
      <c r="B19" s="59"/>
      <c r="C19" s="59"/>
      <c r="D19" s="172"/>
      <c r="E19" s="58" t="s">
        <v>25</v>
      </c>
      <c r="F19" s="58" t="s">
        <v>30</v>
      </c>
      <c r="G19" s="59">
        <v>2470</v>
      </c>
      <c r="H19" s="59">
        <v>4200</v>
      </c>
      <c r="I19" s="59" t="str">
        <f>IF(G19&gt;4200,"YES","NO")</f>
        <v>NO</v>
      </c>
      <c r="J19" s="59"/>
    </row>
    <row r="20" spans="1:10" ht="36" x14ac:dyDescent="0.35">
      <c r="A20" s="60"/>
      <c r="B20" s="61"/>
      <c r="C20" s="61"/>
      <c r="D20" s="62" t="s">
        <v>52</v>
      </c>
      <c r="E20" s="60" t="s">
        <v>51</v>
      </c>
      <c r="F20" s="60" t="s">
        <v>38</v>
      </c>
      <c r="G20" s="72" t="s">
        <v>204</v>
      </c>
      <c r="H20" s="61"/>
      <c r="I20" s="61"/>
      <c r="J20" s="61"/>
    </row>
    <row r="21" spans="1:10" ht="15.95" customHeight="1" x14ac:dyDescent="0.35">
      <c r="A21" s="69">
        <v>44350</v>
      </c>
      <c r="B21" s="71">
        <v>44364</v>
      </c>
      <c r="C21" s="56"/>
      <c r="D21" s="173" t="s">
        <v>42</v>
      </c>
      <c r="E21" s="57" t="s">
        <v>43</v>
      </c>
      <c r="F21" s="57" t="s">
        <v>38</v>
      </c>
      <c r="G21" s="56">
        <v>787</v>
      </c>
      <c r="H21" s="56"/>
      <c r="I21" s="56"/>
      <c r="J21" s="56"/>
    </row>
    <row r="22" spans="1:10" x14ac:dyDescent="0.35">
      <c r="A22" s="59"/>
      <c r="B22" s="59" t="s">
        <v>170</v>
      </c>
      <c r="C22" s="59"/>
      <c r="D22" s="174"/>
      <c r="E22" s="58" t="s">
        <v>44</v>
      </c>
      <c r="F22" s="58" t="s">
        <v>38</v>
      </c>
      <c r="G22" s="59" t="s">
        <v>202</v>
      </c>
      <c r="H22" s="59"/>
      <c r="I22" s="59"/>
      <c r="J22" s="59"/>
    </row>
    <row r="23" spans="1:10" x14ac:dyDescent="0.35">
      <c r="A23" s="58"/>
      <c r="B23" s="59"/>
      <c r="C23" s="59"/>
      <c r="D23" s="174"/>
      <c r="E23" s="58" t="s">
        <v>21</v>
      </c>
      <c r="F23" s="58" t="s">
        <v>38</v>
      </c>
      <c r="G23" s="59">
        <v>40</v>
      </c>
      <c r="H23" s="59"/>
      <c r="I23" s="59"/>
      <c r="J23" s="59"/>
    </row>
    <row r="24" spans="1:10" x14ac:dyDescent="0.35">
      <c r="A24" s="58"/>
      <c r="B24" s="59"/>
      <c r="C24" s="59"/>
      <c r="D24" s="174"/>
      <c r="E24" s="58" t="s">
        <v>45</v>
      </c>
      <c r="F24" s="58" t="s">
        <v>38</v>
      </c>
      <c r="G24" s="59">
        <v>20</v>
      </c>
      <c r="H24" s="59"/>
      <c r="I24" s="59"/>
      <c r="J24" s="59"/>
    </row>
    <row r="25" spans="1:10" x14ac:dyDescent="0.35">
      <c r="A25" s="58"/>
      <c r="B25" s="59"/>
      <c r="C25" s="59"/>
      <c r="D25" s="174"/>
      <c r="E25" s="58" t="s">
        <v>22</v>
      </c>
      <c r="F25" s="58" t="s">
        <v>38</v>
      </c>
      <c r="G25" s="59">
        <v>21</v>
      </c>
      <c r="H25" s="59"/>
      <c r="I25" s="59"/>
      <c r="J25" s="59"/>
    </row>
    <row r="26" spans="1:10" x14ac:dyDescent="0.35">
      <c r="A26" s="58"/>
      <c r="B26" s="59"/>
      <c r="C26" s="59"/>
      <c r="D26" s="174"/>
      <c r="E26" s="58" t="s">
        <v>46</v>
      </c>
      <c r="F26" s="58" t="s">
        <v>38</v>
      </c>
      <c r="G26" s="59">
        <v>180</v>
      </c>
      <c r="H26" s="59"/>
      <c r="I26" s="59"/>
      <c r="J26" s="59"/>
    </row>
    <row r="27" spans="1:10" x14ac:dyDescent="0.35">
      <c r="A27" s="58"/>
      <c r="B27" s="59"/>
      <c r="C27" s="59"/>
      <c r="D27" s="174"/>
      <c r="E27" s="58" t="s">
        <v>47</v>
      </c>
      <c r="F27" s="58" t="s">
        <v>38</v>
      </c>
      <c r="G27" s="59">
        <v>13</v>
      </c>
      <c r="H27" s="59"/>
      <c r="I27" s="59"/>
      <c r="J27" s="59"/>
    </row>
    <row r="28" spans="1:10" x14ac:dyDescent="0.35">
      <c r="A28" s="58"/>
      <c r="B28" s="59"/>
      <c r="C28" s="59"/>
      <c r="D28" s="174"/>
      <c r="E28" s="58" t="s">
        <v>48</v>
      </c>
      <c r="F28" s="58" t="s">
        <v>38</v>
      </c>
      <c r="G28" s="59">
        <v>230</v>
      </c>
      <c r="H28" s="59"/>
      <c r="I28" s="59"/>
      <c r="J28" s="59"/>
    </row>
    <row r="29" spans="1:10" x14ac:dyDescent="0.35">
      <c r="A29" s="58"/>
      <c r="B29" s="59"/>
      <c r="C29" s="59"/>
      <c r="D29" s="174"/>
      <c r="E29" s="58" t="s">
        <v>23</v>
      </c>
      <c r="F29" s="58" t="s">
        <v>38</v>
      </c>
      <c r="G29" s="59">
        <v>130</v>
      </c>
      <c r="H29" s="59"/>
      <c r="I29" s="59"/>
      <c r="J29" s="59"/>
    </row>
    <row r="30" spans="1:10" x14ac:dyDescent="0.35">
      <c r="A30" s="58"/>
      <c r="B30" s="59"/>
      <c r="C30" s="59"/>
      <c r="D30" s="174"/>
      <c r="E30" s="58" t="s">
        <v>49</v>
      </c>
      <c r="F30" s="58" t="s">
        <v>53</v>
      </c>
      <c r="G30" s="59">
        <v>1.8</v>
      </c>
      <c r="H30" s="59"/>
      <c r="I30" s="59"/>
      <c r="J30" s="59"/>
    </row>
    <row r="31" spans="1:10" x14ac:dyDescent="0.35">
      <c r="A31" s="58"/>
      <c r="B31" s="59"/>
      <c r="C31" s="59"/>
      <c r="D31" s="174"/>
      <c r="E31" s="58" t="s">
        <v>27</v>
      </c>
      <c r="F31" s="58" t="s">
        <v>38</v>
      </c>
      <c r="G31" s="59">
        <v>2900</v>
      </c>
      <c r="H31" s="59"/>
      <c r="I31" s="59"/>
      <c r="J31" s="59"/>
    </row>
    <row r="32" spans="1:10" x14ac:dyDescent="0.35">
      <c r="A32" s="58"/>
      <c r="B32" s="59"/>
      <c r="C32" s="59"/>
      <c r="D32" s="174"/>
      <c r="E32" s="58" t="s">
        <v>50</v>
      </c>
      <c r="F32" s="58" t="s">
        <v>38</v>
      </c>
      <c r="G32" s="59">
        <v>440</v>
      </c>
      <c r="H32" s="59"/>
      <c r="I32" s="59"/>
      <c r="J32" s="59"/>
    </row>
    <row r="33" spans="1:10" x14ac:dyDescent="0.35">
      <c r="A33" s="58"/>
      <c r="B33" s="59"/>
      <c r="C33" s="59"/>
      <c r="D33" s="174"/>
      <c r="E33" s="58" t="s">
        <v>24</v>
      </c>
      <c r="F33" s="58" t="s">
        <v>24</v>
      </c>
      <c r="G33" s="59">
        <v>5.8</v>
      </c>
      <c r="H33" s="59" t="s">
        <v>56</v>
      </c>
      <c r="I33" s="59" t="s">
        <v>112</v>
      </c>
      <c r="J33" s="70"/>
    </row>
    <row r="34" spans="1:10" x14ac:dyDescent="0.35">
      <c r="A34" s="58"/>
      <c r="B34" s="59"/>
      <c r="C34" s="59"/>
      <c r="D34" s="174"/>
      <c r="E34" s="58" t="s">
        <v>25</v>
      </c>
      <c r="F34" s="58" t="s">
        <v>30</v>
      </c>
      <c r="G34" s="59">
        <v>2870</v>
      </c>
      <c r="H34" s="59">
        <v>4200</v>
      </c>
      <c r="I34" s="59" t="str">
        <f>IF(G34&gt;4200,"YES","NO")</f>
        <v>NO</v>
      </c>
      <c r="J34" s="59"/>
    </row>
    <row r="35" spans="1:10" ht="36" x14ac:dyDescent="0.35">
      <c r="A35" s="60"/>
      <c r="B35" s="61"/>
      <c r="C35" s="61"/>
      <c r="D35" s="62" t="s">
        <v>52</v>
      </c>
      <c r="E35" s="60" t="s">
        <v>51</v>
      </c>
      <c r="F35" s="60" t="s">
        <v>38</v>
      </c>
      <c r="G35" s="72" t="s">
        <v>204</v>
      </c>
      <c r="H35" s="61"/>
      <c r="I35" s="61"/>
      <c r="J35" s="61"/>
    </row>
    <row r="36" spans="1:10" ht="15.95" customHeight="1" x14ac:dyDescent="0.35">
      <c r="A36" s="69">
        <v>44375</v>
      </c>
      <c r="B36" s="71">
        <v>44385</v>
      </c>
      <c r="C36" s="56"/>
      <c r="D36" s="173" t="s">
        <v>42</v>
      </c>
      <c r="E36" s="57" t="s">
        <v>43</v>
      </c>
      <c r="F36" s="57" t="s">
        <v>38</v>
      </c>
      <c r="G36" s="56">
        <v>413</v>
      </c>
      <c r="H36" s="56"/>
      <c r="I36" s="56"/>
      <c r="J36" s="56"/>
    </row>
    <row r="37" spans="1:10" x14ac:dyDescent="0.35">
      <c r="A37" s="59"/>
      <c r="B37" s="59" t="s">
        <v>171</v>
      </c>
      <c r="C37" s="59"/>
      <c r="D37" s="174"/>
      <c r="E37" s="58" t="s">
        <v>44</v>
      </c>
      <c r="F37" s="58" t="s">
        <v>38</v>
      </c>
      <c r="G37" s="59" t="s">
        <v>202</v>
      </c>
      <c r="H37" s="59"/>
      <c r="I37" s="59"/>
      <c r="J37" s="59"/>
    </row>
    <row r="38" spans="1:10" x14ac:dyDescent="0.35">
      <c r="A38" s="58"/>
      <c r="B38" s="59"/>
      <c r="C38" s="59"/>
      <c r="D38" s="174"/>
      <c r="E38" s="58" t="s">
        <v>21</v>
      </c>
      <c r="F38" s="58" t="s">
        <v>38</v>
      </c>
      <c r="G38" s="59">
        <v>27</v>
      </c>
      <c r="H38" s="59"/>
      <c r="I38" s="59"/>
      <c r="J38" s="59"/>
    </row>
    <row r="39" spans="1:10" x14ac:dyDescent="0.35">
      <c r="A39" s="58"/>
      <c r="B39" s="59"/>
      <c r="C39" s="59"/>
      <c r="D39" s="174"/>
      <c r="E39" s="58" t="s">
        <v>45</v>
      </c>
      <c r="F39" s="58" t="s">
        <v>38</v>
      </c>
      <c r="G39" s="59">
        <v>22</v>
      </c>
      <c r="H39" s="59"/>
      <c r="I39" s="59"/>
      <c r="J39" s="59"/>
    </row>
    <row r="40" spans="1:10" x14ac:dyDescent="0.35">
      <c r="A40" s="58"/>
      <c r="B40" s="59"/>
      <c r="C40" s="59"/>
      <c r="D40" s="174"/>
      <c r="E40" s="58" t="s">
        <v>22</v>
      </c>
      <c r="F40" s="58" t="s">
        <v>38</v>
      </c>
      <c r="G40" s="59">
        <v>17</v>
      </c>
      <c r="H40" s="59"/>
      <c r="I40" s="59"/>
      <c r="J40" s="59"/>
    </row>
    <row r="41" spans="1:10" x14ac:dyDescent="0.35">
      <c r="A41" s="58"/>
      <c r="B41" s="59"/>
      <c r="C41" s="59"/>
      <c r="D41" s="174"/>
      <c r="E41" s="58" t="s">
        <v>46</v>
      </c>
      <c r="F41" s="58" t="s">
        <v>38</v>
      </c>
      <c r="G41" s="59">
        <v>190</v>
      </c>
      <c r="H41" s="59"/>
      <c r="I41" s="59"/>
      <c r="J41" s="59"/>
    </row>
    <row r="42" spans="1:10" x14ac:dyDescent="0.35">
      <c r="A42" s="58"/>
      <c r="B42" s="59"/>
      <c r="C42" s="59"/>
      <c r="D42" s="174"/>
      <c r="E42" s="58" t="s">
        <v>47</v>
      </c>
      <c r="F42" s="58" t="s">
        <v>38</v>
      </c>
      <c r="G42" s="59">
        <v>24</v>
      </c>
      <c r="H42" s="59"/>
      <c r="I42" s="59"/>
      <c r="J42" s="59"/>
    </row>
    <row r="43" spans="1:10" x14ac:dyDescent="0.35">
      <c r="A43" s="58"/>
      <c r="B43" s="59"/>
      <c r="C43" s="59"/>
      <c r="D43" s="174"/>
      <c r="E43" s="58" t="s">
        <v>48</v>
      </c>
      <c r="F43" s="58" t="s">
        <v>38</v>
      </c>
      <c r="G43" s="59">
        <v>160</v>
      </c>
      <c r="H43" s="59"/>
      <c r="I43" s="59"/>
      <c r="J43" s="59"/>
    </row>
    <row r="44" spans="1:10" x14ac:dyDescent="0.35">
      <c r="A44" s="58"/>
      <c r="B44" s="59"/>
      <c r="C44" s="59"/>
      <c r="D44" s="174"/>
      <c r="E44" s="58" t="s">
        <v>23</v>
      </c>
      <c r="F44" s="58" t="s">
        <v>38</v>
      </c>
      <c r="G44" s="59">
        <v>91</v>
      </c>
      <c r="H44" s="59"/>
      <c r="I44" s="59"/>
      <c r="J44" s="59"/>
    </row>
    <row r="45" spans="1:10" x14ac:dyDescent="0.35">
      <c r="A45" s="58"/>
      <c r="B45" s="59"/>
      <c r="C45" s="59"/>
      <c r="D45" s="174"/>
      <c r="E45" s="58" t="s">
        <v>49</v>
      </c>
      <c r="F45" s="58" t="s">
        <v>53</v>
      </c>
      <c r="G45" s="59">
        <v>3.4</v>
      </c>
      <c r="H45" s="59"/>
      <c r="I45" s="59"/>
      <c r="J45" s="59"/>
    </row>
    <row r="46" spans="1:10" x14ac:dyDescent="0.35">
      <c r="A46" s="58"/>
      <c r="B46" s="59"/>
      <c r="C46" s="59"/>
      <c r="D46" s="174"/>
      <c r="E46" s="58" t="s">
        <v>27</v>
      </c>
      <c r="F46" s="58" t="s">
        <v>38</v>
      </c>
      <c r="G46" s="59">
        <v>5800</v>
      </c>
      <c r="H46" s="59"/>
      <c r="I46" s="59"/>
      <c r="J46" s="59"/>
    </row>
    <row r="47" spans="1:10" x14ac:dyDescent="0.35">
      <c r="A47" s="58"/>
      <c r="B47" s="59"/>
      <c r="C47" s="59"/>
      <c r="D47" s="174"/>
      <c r="E47" s="58" t="s">
        <v>50</v>
      </c>
      <c r="F47" s="58" t="s">
        <v>38</v>
      </c>
      <c r="G47" s="59">
        <v>800</v>
      </c>
      <c r="H47" s="59"/>
      <c r="I47" s="59"/>
      <c r="J47" s="59"/>
    </row>
    <row r="48" spans="1:10" x14ac:dyDescent="0.35">
      <c r="A48" s="58"/>
      <c r="B48" s="59"/>
      <c r="C48" s="59"/>
      <c r="D48" s="174"/>
      <c r="E48" s="58" t="s">
        <v>24</v>
      </c>
      <c r="F48" s="58" t="s">
        <v>24</v>
      </c>
      <c r="G48" s="59">
        <v>5.3</v>
      </c>
      <c r="H48" s="59" t="s">
        <v>56</v>
      </c>
      <c r="I48" s="59" t="s">
        <v>112</v>
      </c>
      <c r="J48" s="70"/>
    </row>
    <row r="49" spans="1:10" x14ac:dyDescent="0.35">
      <c r="A49" s="58"/>
      <c r="B49" s="59"/>
      <c r="C49" s="59"/>
      <c r="D49" s="174"/>
      <c r="E49" s="58" t="s">
        <v>25</v>
      </c>
      <c r="F49" s="58" t="s">
        <v>30</v>
      </c>
      <c r="G49" s="59">
        <v>2080</v>
      </c>
      <c r="H49" s="59">
        <v>4200</v>
      </c>
      <c r="I49" s="59" t="str">
        <f>IF(G49&gt;4200,"YES","NO")</f>
        <v>NO</v>
      </c>
      <c r="J49" s="59"/>
    </row>
    <row r="50" spans="1:10" ht="36" x14ac:dyDescent="0.35">
      <c r="A50" s="60"/>
      <c r="B50" s="61"/>
      <c r="C50" s="61"/>
      <c r="D50" s="62" t="s">
        <v>52</v>
      </c>
      <c r="E50" s="60" t="s">
        <v>51</v>
      </c>
      <c r="F50" s="60" t="s">
        <v>38</v>
      </c>
      <c r="G50" s="72" t="s">
        <v>204</v>
      </c>
      <c r="H50" s="61"/>
      <c r="I50" s="61"/>
      <c r="J50" s="61"/>
    </row>
    <row r="51" spans="1:10" ht="15.95" customHeight="1" x14ac:dyDescent="0.35">
      <c r="A51" s="69"/>
      <c r="B51" s="71"/>
      <c r="C51" s="56"/>
      <c r="D51" s="173" t="s">
        <v>42</v>
      </c>
      <c r="E51" s="57" t="s">
        <v>43</v>
      </c>
      <c r="F51" s="57" t="s">
        <v>38</v>
      </c>
      <c r="G51" s="56"/>
      <c r="H51" s="56"/>
      <c r="I51" s="56"/>
      <c r="J51" s="56"/>
    </row>
    <row r="52" spans="1:10" x14ac:dyDescent="0.35">
      <c r="A52" s="59"/>
      <c r="B52" s="59"/>
      <c r="C52" s="59"/>
      <c r="D52" s="174"/>
      <c r="E52" s="58" t="s">
        <v>44</v>
      </c>
      <c r="F52" s="58" t="s">
        <v>38</v>
      </c>
      <c r="G52" s="59"/>
      <c r="H52" s="59"/>
      <c r="I52" s="59"/>
      <c r="J52" s="59"/>
    </row>
    <row r="53" spans="1:10" x14ac:dyDescent="0.35">
      <c r="A53" s="58"/>
      <c r="B53" s="59"/>
      <c r="C53" s="59"/>
      <c r="D53" s="174"/>
      <c r="E53" s="58" t="s">
        <v>21</v>
      </c>
      <c r="F53" s="58" t="s">
        <v>38</v>
      </c>
      <c r="G53" s="59"/>
      <c r="H53" s="59"/>
      <c r="I53" s="59"/>
      <c r="J53" s="59"/>
    </row>
    <row r="54" spans="1:10" x14ac:dyDescent="0.35">
      <c r="A54" s="58"/>
      <c r="B54" s="59"/>
      <c r="C54" s="59"/>
      <c r="D54" s="174"/>
      <c r="E54" s="58" t="s">
        <v>45</v>
      </c>
      <c r="F54" s="58" t="s">
        <v>38</v>
      </c>
      <c r="G54" s="59"/>
      <c r="H54" s="59"/>
      <c r="I54" s="59"/>
      <c r="J54" s="59"/>
    </row>
    <row r="55" spans="1:10" x14ac:dyDescent="0.35">
      <c r="A55" s="58"/>
      <c r="B55" s="59"/>
      <c r="C55" s="59"/>
      <c r="D55" s="174"/>
      <c r="E55" s="58" t="s">
        <v>22</v>
      </c>
      <c r="F55" s="58" t="s">
        <v>38</v>
      </c>
      <c r="G55" s="59"/>
      <c r="H55" s="59"/>
      <c r="I55" s="59"/>
      <c r="J55" s="59"/>
    </row>
    <row r="56" spans="1:10" x14ac:dyDescent="0.35">
      <c r="A56" s="58"/>
      <c r="B56" s="59"/>
      <c r="C56" s="59"/>
      <c r="D56" s="174"/>
      <c r="E56" s="58" t="s">
        <v>46</v>
      </c>
      <c r="F56" s="58" t="s">
        <v>38</v>
      </c>
      <c r="G56" s="59"/>
      <c r="H56" s="59"/>
      <c r="I56" s="59"/>
      <c r="J56" s="59"/>
    </row>
    <row r="57" spans="1:10" x14ac:dyDescent="0.35">
      <c r="A57" s="58"/>
      <c r="B57" s="59"/>
      <c r="C57" s="59"/>
      <c r="D57" s="174"/>
      <c r="E57" s="58" t="s">
        <v>47</v>
      </c>
      <c r="F57" s="58" t="s">
        <v>38</v>
      </c>
      <c r="G57" s="59"/>
      <c r="H57" s="59"/>
      <c r="I57" s="59"/>
      <c r="J57" s="59"/>
    </row>
    <row r="58" spans="1:10" x14ac:dyDescent="0.35">
      <c r="A58" s="58"/>
      <c r="B58" s="59"/>
      <c r="C58" s="59"/>
      <c r="D58" s="174"/>
      <c r="E58" s="58" t="s">
        <v>48</v>
      </c>
      <c r="F58" s="58" t="s">
        <v>38</v>
      </c>
      <c r="G58" s="59"/>
      <c r="H58" s="59"/>
      <c r="I58" s="59"/>
      <c r="J58" s="59"/>
    </row>
    <row r="59" spans="1:10" x14ac:dyDescent="0.35">
      <c r="A59" s="58"/>
      <c r="B59" s="59"/>
      <c r="C59" s="59"/>
      <c r="D59" s="174"/>
      <c r="E59" s="58" t="s">
        <v>23</v>
      </c>
      <c r="F59" s="58" t="s">
        <v>38</v>
      </c>
      <c r="G59" s="59"/>
      <c r="H59" s="59"/>
      <c r="I59" s="59"/>
      <c r="J59" s="59"/>
    </row>
    <row r="60" spans="1:10" x14ac:dyDescent="0.35">
      <c r="A60" s="58"/>
      <c r="B60" s="59"/>
      <c r="C60" s="59"/>
      <c r="D60" s="174"/>
      <c r="E60" s="58" t="s">
        <v>49</v>
      </c>
      <c r="F60" s="58" t="s">
        <v>53</v>
      </c>
      <c r="G60" s="59"/>
      <c r="H60" s="59"/>
      <c r="I60" s="59"/>
      <c r="J60" s="59"/>
    </row>
    <row r="61" spans="1:10" x14ac:dyDescent="0.35">
      <c r="A61" s="58"/>
      <c r="B61" s="59"/>
      <c r="C61" s="59"/>
      <c r="D61" s="174"/>
      <c r="E61" s="58" t="s">
        <v>27</v>
      </c>
      <c r="F61" s="58" t="s">
        <v>38</v>
      </c>
      <c r="G61" s="59"/>
      <c r="H61" s="59"/>
      <c r="I61" s="59"/>
      <c r="J61" s="59"/>
    </row>
    <row r="62" spans="1:10" x14ac:dyDescent="0.35">
      <c r="A62" s="58"/>
      <c r="B62" s="59"/>
      <c r="C62" s="59"/>
      <c r="D62" s="174"/>
      <c r="E62" s="58" t="s">
        <v>50</v>
      </c>
      <c r="F62" s="58" t="s">
        <v>38</v>
      </c>
      <c r="G62" s="59"/>
      <c r="H62" s="59"/>
      <c r="I62" s="59"/>
      <c r="J62" s="59"/>
    </row>
    <row r="63" spans="1:10" x14ac:dyDescent="0.35">
      <c r="A63" s="58"/>
      <c r="B63" s="59"/>
      <c r="C63" s="59"/>
      <c r="D63" s="174"/>
      <c r="E63" s="58" t="s">
        <v>24</v>
      </c>
      <c r="F63" s="58" t="s">
        <v>24</v>
      </c>
      <c r="G63" s="59"/>
      <c r="H63" s="59" t="s">
        <v>56</v>
      </c>
      <c r="I63" s="59" t="s">
        <v>112</v>
      </c>
      <c r="J63" s="70"/>
    </row>
    <row r="64" spans="1:10" x14ac:dyDescent="0.35">
      <c r="A64" s="58"/>
      <c r="B64" s="59"/>
      <c r="C64" s="59"/>
      <c r="D64" s="174"/>
      <c r="E64" s="58" t="s">
        <v>25</v>
      </c>
      <c r="F64" s="58" t="s">
        <v>30</v>
      </c>
      <c r="G64" s="59"/>
      <c r="H64" s="59">
        <v>4200</v>
      </c>
      <c r="I64" s="59" t="str">
        <f>IF(G64&gt;4200,"YES","NO")</f>
        <v>NO</v>
      </c>
      <c r="J64" s="59"/>
    </row>
    <row r="65" spans="1:10" ht="36" x14ac:dyDescent="0.35">
      <c r="A65" s="60"/>
      <c r="B65" s="61"/>
      <c r="C65" s="61"/>
      <c r="D65" s="62" t="s">
        <v>52</v>
      </c>
      <c r="E65" s="60" t="s">
        <v>51</v>
      </c>
      <c r="F65" s="60" t="s">
        <v>38</v>
      </c>
      <c r="G65" s="72" t="s">
        <v>204</v>
      </c>
      <c r="H65" s="61"/>
      <c r="I65" s="61"/>
      <c r="J65" s="61"/>
    </row>
  </sheetData>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4"/>
  <sheetViews>
    <sheetView topLeftCell="A7" zoomScaleNormal="100" workbookViewId="0">
      <selection activeCell="G44" sqref="G44"/>
    </sheetView>
  </sheetViews>
  <sheetFormatPr defaultColWidth="8.7109375" defaultRowHeight="18" x14ac:dyDescent="0.35"/>
  <cols>
    <col min="1" max="1" width="23.5703125" style="44" customWidth="1"/>
    <col min="2" max="2" width="25.42578125" style="44" customWidth="1"/>
    <col min="3" max="3" width="28.28515625" style="44" customWidth="1"/>
    <col min="4" max="4" width="19.85546875" style="44" customWidth="1"/>
    <col min="5" max="5" width="26.42578125" style="90" customWidth="1"/>
    <col min="6" max="6" width="26.42578125" style="47" customWidth="1"/>
    <col min="7" max="7" width="26.42578125" style="90" customWidth="1"/>
    <col min="8" max="9" width="9.140625" style="47"/>
    <col min="10" max="10" width="13.85546875" style="47" customWidth="1"/>
    <col min="11" max="16384" width="8.7109375" style="44"/>
  </cols>
  <sheetData>
    <row r="1" spans="1:7" x14ac:dyDescent="0.35">
      <c r="A1" s="45" t="str">
        <f>'Licensee''s Details '!A3</f>
        <v>LICENCE HOLDER</v>
      </c>
      <c r="B1" s="44" t="str">
        <f>'Licensee''s Details '!B3</f>
        <v>Duxton Winery Buronga</v>
      </c>
      <c r="E1" s="81"/>
      <c r="G1" s="82"/>
    </row>
    <row r="2" spans="1:7" x14ac:dyDescent="0.35">
      <c r="A2" s="45" t="str">
        <f>'[1]Licensee''s Details '!A2</f>
        <v>LICENCE NO.</v>
      </c>
      <c r="B2" s="48">
        <f>'Licensee''s Details '!B2</f>
        <v>3657</v>
      </c>
      <c r="E2" s="81"/>
      <c r="G2" s="82"/>
    </row>
    <row r="3" spans="1:7" x14ac:dyDescent="0.35">
      <c r="A3" s="45" t="str">
        <f>'[1]Data-WASTEWATER MONITORING'!C6</f>
        <v>DATA PUBLISHED DATE</v>
      </c>
      <c r="B3" s="49">
        <v>44429</v>
      </c>
      <c r="E3" s="81"/>
      <c r="G3" s="82"/>
    </row>
    <row r="4" spans="1:7" x14ac:dyDescent="0.35">
      <c r="A4" s="45" t="str">
        <f>'[1]Data-WASTEWATER MONITORING'!A6</f>
        <v>SAMPLED DATE</v>
      </c>
      <c r="B4" s="83">
        <v>44375</v>
      </c>
      <c r="C4" s="44" t="s">
        <v>171</v>
      </c>
      <c r="E4" s="81"/>
      <c r="G4" s="82"/>
    </row>
    <row r="5" spans="1:7" x14ac:dyDescent="0.35">
      <c r="A5" s="45" t="str">
        <f>'[1]Data-WASTEWATER MONITORING'!B6</f>
        <v>DATA OBTAINED DATE</v>
      </c>
      <c r="B5" s="83">
        <v>44393</v>
      </c>
      <c r="E5" s="81"/>
      <c r="G5" s="82"/>
    </row>
    <row r="6" spans="1:7" x14ac:dyDescent="0.35">
      <c r="B6" s="98">
        <v>44074</v>
      </c>
      <c r="E6" s="81"/>
      <c r="G6" s="82"/>
    </row>
    <row r="7" spans="1:7" x14ac:dyDescent="0.35">
      <c r="E7" s="81"/>
      <c r="G7" s="82"/>
    </row>
    <row r="8" spans="1:7" ht="72" x14ac:dyDescent="0.35">
      <c r="A8" s="54" t="s">
        <v>5</v>
      </c>
      <c r="B8" s="52" t="s">
        <v>9</v>
      </c>
      <c r="C8" s="54" t="s">
        <v>7</v>
      </c>
      <c r="D8" s="52" t="s">
        <v>55</v>
      </c>
      <c r="E8" s="96" t="s">
        <v>117</v>
      </c>
      <c r="F8" s="97" t="s">
        <v>118</v>
      </c>
      <c r="G8" s="96" t="s">
        <v>119</v>
      </c>
    </row>
    <row r="9" spans="1:7" x14ac:dyDescent="0.35">
      <c r="A9" s="56">
        <v>2</v>
      </c>
      <c r="B9" s="56" t="s">
        <v>32</v>
      </c>
      <c r="C9" s="57" t="s">
        <v>21</v>
      </c>
      <c r="D9" s="57" t="s">
        <v>38</v>
      </c>
      <c r="E9" s="85">
        <v>52</v>
      </c>
      <c r="F9" s="56">
        <v>140</v>
      </c>
      <c r="G9" s="85">
        <v>89</v>
      </c>
    </row>
    <row r="10" spans="1:7" x14ac:dyDescent="0.35">
      <c r="A10" s="58"/>
      <c r="B10" s="59"/>
      <c r="C10" s="58" t="s">
        <v>22</v>
      </c>
      <c r="D10" s="58" t="s">
        <v>38</v>
      </c>
      <c r="E10" s="86">
        <v>8.6</v>
      </c>
      <c r="F10" s="59">
        <v>83</v>
      </c>
      <c r="G10" s="86">
        <v>120</v>
      </c>
    </row>
    <row r="11" spans="1:7" x14ac:dyDescent="0.35">
      <c r="A11" s="58"/>
      <c r="B11" s="59"/>
      <c r="C11" s="58" t="s">
        <v>23</v>
      </c>
      <c r="D11" s="58" t="s">
        <v>38</v>
      </c>
      <c r="E11" s="86">
        <v>86</v>
      </c>
      <c r="F11" s="59">
        <v>650</v>
      </c>
      <c r="G11" s="86">
        <v>1250</v>
      </c>
    </row>
    <row r="12" spans="1:7" x14ac:dyDescent="0.35">
      <c r="A12" s="58"/>
      <c r="B12" s="59"/>
      <c r="C12" s="58" t="s">
        <v>36</v>
      </c>
      <c r="D12" s="58" t="s">
        <v>29</v>
      </c>
      <c r="E12" s="86">
        <v>12307</v>
      </c>
      <c r="F12" s="59">
        <v>4801</v>
      </c>
      <c r="G12" s="86">
        <v>3515</v>
      </c>
    </row>
    <row r="13" spans="1:7" x14ac:dyDescent="0.35">
      <c r="A13" s="58"/>
      <c r="B13" s="59"/>
      <c r="C13" s="58" t="s">
        <v>24</v>
      </c>
      <c r="D13" s="58" t="s">
        <v>24</v>
      </c>
      <c r="E13" s="86">
        <v>8.9</v>
      </c>
      <c r="F13" s="59">
        <v>9.1</v>
      </c>
      <c r="G13" s="86">
        <v>9.4</v>
      </c>
    </row>
    <row r="14" spans="1:7" x14ac:dyDescent="0.35">
      <c r="A14" s="58"/>
      <c r="B14" s="59"/>
      <c r="C14" s="58" t="s">
        <v>25</v>
      </c>
      <c r="D14" s="58" t="s">
        <v>86</v>
      </c>
      <c r="E14" s="86">
        <v>290</v>
      </c>
      <c r="F14" s="59">
        <v>680</v>
      </c>
      <c r="G14" s="86">
        <v>1100</v>
      </c>
    </row>
    <row r="15" spans="1:7" x14ac:dyDescent="0.35">
      <c r="A15" s="58"/>
      <c r="B15" s="59"/>
      <c r="C15" s="58" t="s">
        <v>26</v>
      </c>
      <c r="D15" s="58" t="s">
        <v>29</v>
      </c>
      <c r="E15" s="86">
        <v>1550</v>
      </c>
      <c r="F15" s="59">
        <v>440</v>
      </c>
      <c r="G15" s="86">
        <v>270</v>
      </c>
    </row>
    <row r="16" spans="1:7" x14ac:dyDescent="0.35">
      <c r="A16" s="58"/>
      <c r="B16" s="59"/>
      <c r="C16" s="58" t="s">
        <v>27</v>
      </c>
      <c r="D16" s="58" t="s">
        <v>31</v>
      </c>
      <c r="E16" s="86">
        <v>1.7</v>
      </c>
      <c r="F16" s="59">
        <v>1</v>
      </c>
      <c r="G16" s="86">
        <v>0.5</v>
      </c>
    </row>
    <row r="17" spans="1:7" x14ac:dyDescent="0.35">
      <c r="A17" s="60"/>
      <c r="B17" s="61"/>
      <c r="C17" s="60" t="s">
        <v>28</v>
      </c>
      <c r="D17" s="60" t="s">
        <v>29</v>
      </c>
      <c r="E17" s="87">
        <v>63</v>
      </c>
      <c r="F17" s="61">
        <v>14</v>
      </c>
      <c r="G17" s="87">
        <v>6</v>
      </c>
    </row>
    <row r="18" spans="1:7" x14ac:dyDescent="0.35">
      <c r="A18" s="63">
        <v>3</v>
      </c>
      <c r="B18" s="63" t="s">
        <v>32</v>
      </c>
      <c r="C18" s="64" t="s">
        <v>21</v>
      </c>
      <c r="D18" s="64" t="s">
        <v>38</v>
      </c>
      <c r="E18" s="85">
        <v>6.5</v>
      </c>
      <c r="F18" s="63">
        <v>49</v>
      </c>
      <c r="G18" s="85">
        <v>150</v>
      </c>
    </row>
    <row r="19" spans="1:7" x14ac:dyDescent="0.35">
      <c r="A19" s="65"/>
      <c r="B19" s="66"/>
      <c r="C19" s="65" t="s">
        <v>22</v>
      </c>
      <c r="D19" s="65" t="s">
        <v>38</v>
      </c>
      <c r="E19" s="86">
        <v>6.8</v>
      </c>
      <c r="F19" s="66">
        <v>10</v>
      </c>
      <c r="G19" s="86">
        <v>28</v>
      </c>
    </row>
    <row r="20" spans="1:7" x14ac:dyDescent="0.35">
      <c r="A20" s="65"/>
      <c r="B20" s="66"/>
      <c r="C20" s="65" t="s">
        <v>23</v>
      </c>
      <c r="D20" s="65" t="s">
        <v>38</v>
      </c>
      <c r="E20" s="86">
        <v>50</v>
      </c>
      <c r="F20" s="66">
        <v>120</v>
      </c>
      <c r="G20" s="86">
        <v>170</v>
      </c>
    </row>
    <row r="21" spans="1:7" x14ac:dyDescent="0.35">
      <c r="A21" s="65"/>
      <c r="B21" s="66"/>
      <c r="C21" s="65" t="s">
        <v>36</v>
      </c>
      <c r="D21" s="65" t="s">
        <v>29</v>
      </c>
      <c r="E21" s="86">
        <v>45501</v>
      </c>
      <c r="F21" s="66">
        <v>36336</v>
      </c>
      <c r="G21" s="86">
        <v>41136</v>
      </c>
    </row>
    <row r="22" spans="1:7" x14ac:dyDescent="0.35">
      <c r="A22" s="65"/>
      <c r="B22" s="66"/>
      <c r="C22" s="65" t="s">
        <v>24</v>
      </c>
      <c r="D22" s="65" t="s">
        <v>24</v>
      </c>
      <c r="E22" s="86">
        <v>8.5</v>
      </c>
      <c r="F22" s="66">
        <v>8</v>
      </c>
      <c r="G22" s="86">
        <v>8.4</v>
      </c>
    </row>
    <row r="23" spans="1:7" x14ac:dyDescent="0.35">
      <c r="A23" s="65"/>
      <c r="B23" s="66"/>
      <c r="C23" s="65" t="s">
        <v>25</v>
      </c>
      <c r="D23" s="65" t="s">
        <v>86</v>
      </c>
      <c r="E23" s="86">
        <v>610</v>
      </c>
      <c r="F23" s="66">
        <v>770</v>
      </c>
      <c r="G23" s="86">
        <v>790</v>
      </c>
    </row>
    <row r="24" spans="1:7" x14ac:dyDescent="0.35">
      <c r="A24" s="65"/>
      <c r="B24" s="66"/>
      <c r="C24" s="65" t="s">
        <v>26</v>
      </c>
      <c r="D24" s="65" t="s">
        <v>29</v>
      </c>
      <c r="E24" s="86">
        <v>4240</v>
      </c>
      <c r="F24" s="66">
        <v>920</v>
      </c>
      <c r="G24" s="86">
        <v>810</v>
      </c>
    </row>
    <row r="25" spans="1:7" x14ac:dyDescent="0.35">
      <c r="A25" s="65"/>
      <c r="B25" s="66"/>
      <c r="C25" s="65" t="s">
        <v>27</v>
      </c>
      <c r="D25" s="65" t="s">
        <v>31</v>
      </c>
      <c r="E25" s="86">
        <v>3.4</v>
      </c>
      <c r="F25" s="66">
        <v>0.8</v>
      </c>
      <c r="G25" s="86">
        <v>0.8</v>
      </c>
    </row>
    <row r="26" spans="1:7" x14ac:dyDescent="0.35">
      <c r="A26" s="67"/>
      <c r="B26" s="68"/>
      <c r="C26" s="67" t="s">
        <v>28</v>
      </c>
      <c r="D26" s="67" t="s">
        <v>29</v>
      </c>
      <c r="E26" s="87">
        <v>399</v>
      </c>
      <c r="F26" s="68">
        <v>327</v>
      </c>
      <c r="G26" s="87">
        <v>165</v>
      </c>
    </row>
    <row r="27" spans="1:7" x14ac:dyDescent="0.35">
      <c r="A27" s="88">
        <v>4</v>
      </c>
      <c r="B27" s="88" t="s">
        <v>32</v>
      </c>
      <c r="C27" s="89" t="s">
        <v>21</v>
      </c>
      <c r="D27" s="57" t="s">
        <v>38</v>
      </c>
      <c r="E27" s="90">
        <v>26</v>
      </c>
      <c r="F27" s="88">
        <v>91</v>
      </c>
      <c r="G27" s="90">
        <v>330</v>
      </c>
    </row>
    <row r="28" spans="1:7" x14ac:dyDescent="0.35">
      <c r="A28" s="89"/>
      <c r="B28" s="88"/>
      <c r="C28" s="89" t="s">
        <v>22</v>
      </c>
      <c r="D28" s="58" t="s">
        <v>38</v>
      </c>
      <c r="E28" s="90">
        <v>18</v>
      </c>
      <c r="F28" s="88">
        <v>16</v>
      </c>
      <c r="G28" s="90">
        <v>36</v>
      </c>
    </row>
    <row r="29" spans="1:7" x14ac:dyDescent="0.35">
      <c r="A29" s="89"/>
      <c r="B29" s="88"/>
      <c r="C29" s="89" t="s">
        <v>23</v>
      </c>
      <c r="D29" s="89" t="s">
        <v>38</v>
      </c>
      <c r="E29" s="90">
        <v>180</v>
      </c>
      <c r="F29" s="88">
        <v>100</v>
      </c>
      <c r="G29" s="90">
        <v>110</v>
      </c>
    </row>
    <row r="30" spans="1:7" x14ac:dyDescent="0.35">
      <c r="A30" s="89"/>
      <c r="B30" s="88"/>
      <c r="C30" s="89" t="s">
        <v>36</v>
      </c>
      <c r="D30" s="89" t="s">
        <v>29</v>
      </c>
      <c r="E30" s="90">
        <v>55923</v>
      </c>
      <c r="F30" s="88">
        <v>32556</v>
      </c>
      <c r="G30" s="90">
        <v>27155</v>
      </c>
    </row>
    <row r="31" spans="1:7" x14ac:dyDescent="0.35">
      <c r="A31" s="89"/>
      <c r="B31" s="88"/>
      <c r="C31" s="89" t="s">
        <v>24</v>
      </c>
      <c r="D31" s="89" t="s">
        <v>24</v>
      </c>
      <c r="E31" s="90">
        <v>8.3000000000000007</v>
      </c>
      <c r="F31" s="88">
        <v>7.8</v>
      </c>
      <c r="G31" s="90">
        <v>8.1999999999999993</v>
      </c>
    </row>
    <row r="32" spans="1:7" x14ac:dyDescent="0.35">
      <c r="A32" s="89"/>
      <c r="B32" s="88"/>
      <c r="C32" s="89" t="s">
        <v>25</v>
      </c>
      <c r="D32" s="89" t="s">
        <v>86</v>
      </c>
      <c r="E32" s="90">
        <v>1550</v>
      </c>
      <c r="F32" s="88">
        <v>760</v>
      </c>
      <c r="G32" s="90">
        <v>930</v>
      </c>
    </row>
    <row r="33" spans="1:7" x14ac:dyDescent="0.35">
      <c r="A33" s="89"/>
      <c r="B33" s="88"/>
      <c r="C33" s="89" t="s">
        <v>26</v>
      </c>
      <c r="D33" s="89" t="s">
        <v>29</v>
      </c>
      <c r="E33" s="90">
        <v>4040</v>
      </c>
      <c r="F33" s="88">
        <v>740</v>
      </c>
      <c r="G33" s="90">
        <v>370</v>
      </c>
    </row>
    <row r="34" spans="1:7" x14ac:dyDescent="0.35">
      <c r="A34" s="89"/>
      <c r="B34" s="88"/>
      <c r="C34" s="89" t="s">
        <v>27</v>
      </c>
      <c r="D34" s="89" t="s">
        <v>31</v>
      </c>
      <c r="E34" s="90">
        <v>2.9</v>
      </c>
      <c r="F34" s="88">
        <v>0.6</v>
      </c>
      <c r="G34" s="90">
        <v>0.9</v>
      </c>
    </row>
    <row r="35" spans="1:7" x14ac:dyDescent="0.35">
      <c r="A35" s="89"/>
      <c r="B35" s="88"/>
      <c r="C35" s="89" t="s">
        <v>28</v>
      </c>
      <c r="D35" s="89" t="s">
        <v>29</v>
      </c>
      <c r="E35" s="90">
        <v>419</v>
      </c>
      <c r="F35" s="88">
        <v>280</v>
      </c>
      <c r="G35" s="90">
        <v>112</v>
      </c>
    </row>
    <row r="36" spans="1:7" x14ac:dyDescent="0.35">
      <c r="A36" s="63">
        <v>5</v>
      </c>
      <c r="B36" s="63" t="s">
        <v>32</v>
      </c>
      <c r="C36" s="64" t="s">
        <v>21</v>
      </c>
      <c r="D36" s="64" t="s">
        <v>38</v>
      </c>
      <c r="E36" s="85">
        <v>38</v>
      </c>
      <c r="F36" s="63">
        <v>34</v>
      </c>
      <c r="G36" s="85">
        <v>27</v>
      </c>
    </row>
    <row r="37" spans="1:7" x14ac:dyDescent="0.35">
      <c r="A37" s="65"/>
      <c r="B37" s="66"/>
      <c r="C37" s="65" t="s">
        <v>22</v>
      </c>
      <c r="D37" s="65" t="s">
        <v>38</v>
      </c>
      <c r="E37" s="86">
        <v>6.4</v>
      </c>
      <c r="F37" s="66">
        <v>26</v>
      </c>
      <c r="G37" s="86">
        <v>48</v>
      </c>
    </row>
    <row r="38" spans="1:7" x14ac:dyDescent="0.35">
      <c r="A38" s="65"/>
      <c r="B38" s="66"/>
      <c r="C38" s="65" t="s">
        <v>23</v>
      </c>
      <c r="D38" s="65" t="s">
        <v>38</v>
      </c>
      <c r="E38" s="86">
        <v>68</v>
      </c>
      <c r="F38" s="66">
        <v>1110</v>
      </c>
      <c r="G38" s="86">
        <v>1970</v>
      </c>
    </row>
    <row r="39" spans="1:7" x14ac:dyDescent="0.35">
      <c r="A39" s="65"/>
      <c r="B39" s="66"/>
      <c r="C39" s="91" t="s">
        <v>36</v>
      </c>
      <c r="D39" s="65" t="s">
        <v>29</v>
      </c>
      <c r="E39" s="86">
        <v>7563</v>
      </c>
      <c r="F39" s="66">
        <v>4760</v>
      </c>
      <c r="G39" s="86">
        <v>6694</v>
      </c>
    </row>
    <row r="40" spans="1:7" x14ac:dyDescent="0.35">
      <c r="A40" s="65"/>
      <c r="B40" s="66"/>
      <c r="C40" s="65" t="s">
        <v>24</v>
      </c>
      <c r="D40" s="65" t="s">
        <v>24</v>
      </c>
      <c r="E40" s="86">
        <v>9</v>
      </c>
      <c r="F40" s="66">
        <v>9.8000000000000007</v>
      </c>
      <c r="G40" s="86">
        <v>9.6999999999999993</v>
      </c>
    </row>
    <row r="41" spans="1:7" x14ac:dyDescent="0.35">
      <c r="A41" s="65"/>
      <c r="B41" s="66"/>
      <c r="C41" s="65" t="s">
        <v>25</v>
      </c>
      <c r="D41" s="65" t="s">
        <v>86</v>
      </c>
      <c r="E41" s="86">
        <v>210</v>
      </c>
      <c r="F41" s="66">
        <v>870</v>
      </c>
      <c r="G41" s="86">
        <v>1360</v>
      </c>
    </row>
    <row r="42" spans="1:7" x14ac:dyDescent="0.35">
      <c r="A42" s="65"/>
      <c r="B42" s="66"/>
      <c r="C42" s="65" t="s">
        <v>26</v>
      </c>
      <c r="D42" s="65" t="s">
        <v>29</v>
      </c>
      <c r="E42" s="86">
        <v>800</v>
      </c>
      <c r="F42" s="66">
        <v>410</v>
      </c>
      <c r="G42" s="86">
        <v>180</v>
      </c>
    </row>
    <row r="43" spans="1:7" x14ac:dyDescent="0.35">
      <c r="A43" s="65"/>
      <c r="B43" s="66"/>
      <c r="C43" s="65" t="s">
        <v>27</v>
      </c>
      <c r="D43" s="65" t="s">
        <v>31</v>
      </c>
      <c r="E43" s="86">
        <v>0.9</v>
      </c>
      <c r="F43" s="66">
        <v>0.7</v>
      </c>
      <c r="G43" s="86">
        <v>0.7</v>
      </c>
    </row>
    <row r="44" spans="1:7" x14ac:dyDescent="0.35">
      <c r="A44" s="67"/>
      <c r="B44" s="68"/>
      <c r="C44" s="67" t="s">
        <v>28</v>
      </c>
      <c r="D44" s="67" t="s">
        <v>29</v>
      </c>
      <c r="E44" s="87">
        <v>57</v>
      </c>
      <c r="F44" s="68">
        <v>11</v>
      </c>
      <c r="G44" s="87">
        <v>7.2</v>
      </c>
    </row>
  </sheetData>
  <dataValidations count="1">
    <dataValidation allowBlank="1" showInputMessage="1" showErrorMessage="1" prompt="EW report for Potassium &amp; Phossphorus " sqref="B6" xr:uid="{0120C1FB-9F01-410D-95A6-EE733D2006B6}"/>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1"/>
  <sheetViews>
    <sheetView workbookViewId="0">
      <selection activeCell="F32" sqref="F32"/>
    </sheetView>
  </sheetViews>
  <sheetFormatPr defaultColWidth="8.7109375" defaultRowHeight="18" x14ac:dyDescent="0.35"/>
  <cols>
    <col min="1" max="1" width="22.85546875" style="44" customWidth="1"/>
    <col min="2" max="2" width="25.42578125" style="44" customWidth="1"/>
    <col min="3" max="3" width="38.5703125" style="44" customWidth="1"/>
    <col min="4" max="4" width="19.85546875" style="44" customWidth="1"/>
    <col min="5" max="5" width="31" style="47" customWidth="1"/>
    <col min="6" max="6" width="129.7109375" style="47" customWidth="1"/>
    <col min="7" max="9" width="9.140625" style="47"/>
    <col min="10" max="10" width="13.85546875" style="47" customWidth="1"/>
    <col min="11" max="16384" width="8.7109375" style="44"/>
  </cols>
  <sheetData>
    <row r="1" spans="1:5" x14ac:dyDescent="0.35">
      <c r="A1" s="45" t="str">
        <f>'Licensee''s Details '!A3</f>
        <v>LICENCE HOLDER</v>
      </c>
      <c r="B1" s="44" t="str">
        <f>'Licensee''s Details '!B3</f>
        <v>Duxton Winery Buronga</v>
      </c>
    </row>
    <row r="2" spans="1:5" x14ac:dyDescent="0.35">
      <c r="A2" s="45" t="str">
        <f>'[1]Licensee''s Details '!A2</f>
        <v>LICENCE NO.</v>
      </c>
      <c r="B2" s="48">
        <f>'Licensee''s Details '!B2</f>
        <v>3657</v>
      </c>
    </row>
    <row r="3" spans="1:5" x14ac:dyDescent="0.35">
      <c r="A3" s="45" t="str">
        <f>'[1]Data-WASTEWATER MONITORING'!C6</f>
        <v>DATA PUBLISHED DATE</v>
      </c>
      <c r="B3" s="49">
        <v>44429</v>
      </c>
    </row>
    <row r="4" spans="1:5" x14ac:dyDescent="0.35">
      <c r="A4" s="45" t="str">
        <f>'[1]Data-WASTEWATER MONITORING'!A6</f>
        <v>SAMPLED DATE</v>
      </c>
      <c r="B4" s="83">
        <v>44374</v>
      </c>
      <c r="C4" s="47"/>
    </row>
    <row r="5" spans="1:5" x14ac:dyDescent="0.35">
      <c r="A5" s="45" t="str">
        <f>'[1]Data-WASTEWATER MONITORING'!B6</f>
        <v>DATA OBTAINED DATE</v>
      </c>
      <c r="B5" s="83">
        <v>44375</v>
      </c>
      <c r="C5" s="44" t="s">
        <v>171</v>
      </c>
    </row>
    <row r="9" spans="1:5" ht="72" x14ac:dyDescent="0.35">
      <c r="A9" s="54" t="s">
        <v>5</v>
      </c>
      <c r="B9" s="52" t="s">
        <v>9</v>
      </c>
      <c r="C9" s="54" t="s">
        <v>7</v>
      </c>
      <c r="D9" s="52" t="s">
        <v>55</v>
      </c>
      <c r="E9" s="84" t="s">
        <v>122</v>
      </c>
    </row>
    <row r="10" spans="1:5" x14ac:dyDescent="0.35">
      <c r="A10" s="56">
        <v>8</v>
      </c>
      <c r="B10" s="56" t="s">
        <v>33</v>
      </c>
      <c r="C10" s="57" t="s">
        <v>34</v>
      </c>
      <c r="D10" s="57" t="s">
        <v>37</v>
      </c>
      <c r="E10" s="56">
        <v>31.84</v>
      </c>
    </row>
    <row r="11" spans="1:5" x14ac:dyDescent="0.35">
      <c r="A11" s="58"/>
      <c r="B11" s="59"/>
      <c r="C11" s="58" t="s">
        <v>35</v>
      </c>
      <c r="D11" s="58" t="s">
        <v>38</v>
      </c>
      <c r="E11" s="59">
        <v>0.11</v>
      </c>
    </row>
    <row r="12" spans="1:5" x14ac:dyDescent="0.35">
      <c r="A12" s="58"/>
      <c r="B12" s="59"/>
      <c r="C12" s="58" t="s">
        <v>27</v>
      </c>
      <c r="D12" s="58" t="s">
        <v>38</v>
      </c>
      <c r="E12" s="59">
        <v>4.5</v>
      </c>
    </row>
    <row r="13" spans="1:5" x14ac:dyDescent="0.35">
      <c r="A13" s="58"/>
      <c r="B13" s="59"/>
      <c r="C13" s="58" t="s">
        <v>24</v>
      </c>
      <c r="D13" s="58" t="s">
        <v>24</v>
      </c>
      <c r="E13" s="59">
        <v>4.26</v>
      </c>
    </row>
    <row r="14" spans="1:5" x14ac:dyDescent="0.35">
      <c r="A14" s="58"/>
      <c r="B14" s="59"/>
      <c r="C14" s="58" t="s">
        <v>25</v>
      </c>
      <c r="D14" s="58" t="s">
        <v>86</v>
      </c>
      <c r="E14" s="59">
        <v>48800</v>
      </c>
    </row>
    <row r="15" spans="1:5" x14ac:dyDescent="0.35">
      <c r="A15" s="63">
        <v>9</v>
      </c>
      <c r="B15" s="63" t="s">
        <v>33</v>
      </c>
      <c r="C15" s="64" t="s">
        <v>34</v>
      </c>
      <c r="D15" s="64" t="s">
        <v>37</v>
      </c>
      <c r="E15" s="63">
        <v>31.09</v>
      </c>
    </row>
    <row r="16" spans="1:5" x14ac:dyDescent="0.35">
      <c r="A16" s="65"/>
      <c r="B16" s="66"/>
      <c r="C16" s="65" t="s">
        <v>35</v>
      </c>
      <c r="D16" s="65" t="s">
        <v>38</v>
      </c>
      <c r="E16" s="66">
        <v>37</v>
      </c>
    </row>
    <row r="17" spans="1:6" x14ac:dyDescent="0.35">
      <c r="A17" s="65"/>
      <c r="B17" s="66"/>
      <c r="C17" s="65" t="s">
        <v>27</v>
      </c>
      <c r="D17" s="65" t="s">
        <v>38</v>
      </c>
      <c r="E17" s="66">
        <v>4.0999999999999996</v>
      </c>
    </row>
    <row r="18" spans="1:6" x14ac:dyDescent="0.35">
      <c r="A18" s="65"/>
      <c r="B18" s="66"/>
      <c r="C18" s="65" t="s">
        <v>24</v>
      </c>
      <c r="D18" s="65" t="s">
        <v>24</v>
      </c>
      <c r="E18" s="66">
        <v>5.38</v>
      </c>
    </row>
    <row r="19" spans="1:6" x14ac:dyDescent="0.35">
      <c r="A19" s="65"/>
      <c r="B19" s="66"/>
      <c r="C19" s="65" t="s">
        <v>25</v>
      </c>
      <c r="D19" s="65" t="s">
        <v>86</v>
      </c>
      <c r="E19" s="66">
        <v>37100</v>
      </c>
    </row>
    <row r="20" spans="1:6" x14ac:dyDescent="0.35">
      <c r="A20" s="56">
        <v>10</v>
      </c>
      <c r="B20" s="56" t="s">
        <v>33</v>
      </c>
      <c r="C20" s="57" t="s">
        <v>34</v>
      </c>
      <c r="D20" s="57" t="s">
        <v>37</v>
      </c>
      <c r="E20" s="56">
        <v>30.75</v>
      </c>
    </row>
    <row r="21" spans="1:6" x14ac:dyDescent="0.35">
      <c r="A21" s="59"/>
      <c r="B21" s="59"/>
      <c r="C21" s="58" t="s">
        <v>35</v>
      </c>
      <c r="D21" s="58" t="s">
        <v>38</v>
      </c>
      <c r="E21" s="59" t="s">
        <v>203</v>
      </c>
    </row>
    <row r="22" spans="1:6" x14ac:dyDescent="0.35">
      <c r="A22" s="59"/>
      <c r="B22" s="59"/>
      <c r="C22" s="58" t="s">
        <v>27</v>
      </c>
      <c r="D22" s="58" t="s">
        <v>38</v>
      </c>
      <c r="E22" s="59" t="s">
        <v>202</v>
      </c>
    </row>
    <row r="23" spans="1:6" x14ac:dyDescent="0.35">
      <c r="A23" s="59"/>
      <c r="B23" s="59"/>
      <c r="C23" s="58" t="s">
        <v>24</v>
      </c>
      <c r="D23" s="58" t="s">
        <v>24</v>
      </c>
      <c r="E23" s="59">
        <v>6.55</v>
      </c>
    </row>
    <row r="24" spans="1:6" x14ac:dyDescent="0.35">
      <c r="A24" s="61"/>
      <c r="B24" s="61"/>
      <c r="C24" s="60" t="s">
        <v>25</v>
      </c>
      <c r="D24" s="60" t="s">
        <v>86</v>
      </c>
      <c r="E24" s="61">
        <v>42000</v>
      </c>
    </row>
    <row r="25" spans="1:6" x14ac:dyDescent="0.35">
      <c r="A25" s="82">
        <v>11</v>
      </c>
      <c r="B25" s="82" t="s">
        <v>33</v>
      </c>
      <c r="C25" s="92" t="s">
        <v>34</v>
      </c>
      <c r="D25" s="92" t="s">
        <v>37</v>
      </c>
      <c r="E25" s="82">
        <v>30.98</v>
      </c>
    </row>
    <row r="26" spans="1:6" x14ac:dyDescent="0.35">
      <c r="A26" s="82"/>
      <c r="B26" s="82"/>
      <c r="C26" s="92" t="s">
        <v>35</v>
      </c>
      <c r="D26" s="92" t="s">
        <v>38</v>
      </c>
      <c r="E26" s="308" t="s">
        <v>204</v>
      </c>
    </row>
    <row r="27" spans="1:6" x14ac:dyDescent="0.35">
      <c r="A27" s="66"/>
      <c r="B27" s="66"/>
      <c r="C27" s="65" t="s">
        <v>27</v>
      </c>
      <c r="D27" s="65" t="s">
        <v>38</v>
      </c>
      <c r="E27" s="309" t="s">
        <v>204</v>
      </c>
      <c r="F27" s="47" t="s">
        <v>206</v>
      </c>
    </row>
    <row r="28" spans="1:6" x14ac:dyDescent="0.35">
      <c r="A28" s="66"/>
      <c r="B28" s="66"/>
      <c r="C28" s="65" t="s">
        <v>24</v>
      </c>
      <c r="D28" s="65" t="s">
        <v>24</v>
      </c>
      <c r="E28" s="309" t="s">
        <v>204</v>
      </c>
    </row>
    <row r="29" spans="1:6" x14ac:dyDescent="0.35">
      <c r="A29" s="66"/>
      <c r="B29" s="66"/>
      <c r="C29" s="65" t="s">
        <v>25</v>
      </c>
      <c r="D29" s="65" t="s">
        <v>30</v>
      </c>
      <c r="E29" s="309" t="s">
        <v>204</v>
      </c>
    </row>
    <row r="30" spans="1:6" x14ac:dyDescent="0.35">
      <c r="A30" s="56">
        <v>12</v>
      </c>
      <c r="B30" s="56" t="s">
        <v>33</v>
      </c>
      <c r="C30" s="57" t="s">
        <v>34</v>
      </c>
      <c r="D30" s="57" t="s">
        <v>37</v>
      </c>
      <c r="E30" s="56">
        <v>30.97</v>
      </c>
    </row>
    <row r="31" spans="1:6" x14ac:dyDescent="0.35">
      <c r="A31" s="58"/>
      <c r="B31" s="59"/>
      <c r="C31" s="58" t="s">
        <v>35</v>
      </c>
      <c r="D31" s="58" t="s">
        <v>38</v>
      </c>
      <c r="E31" s="59">
        <v>0.25</v>
      </c>
    </row>
    <row r="32" spans="1:6" x14ac:dyDescent="0.35">
      <c r="A32" s="58"/>
      <c r="B32" s="59"/>
      <c r="C32" s="58" t="s">
        <v>27</v>
      </c>
      <c r="D32" s="58" t="s">
        <v>38</v>
      </c>
      <c r="E32" s="59" t="s">
        <v>202</v>
      </c>
    </row>
    <row r="33" spans="1:5" x14ac:dyDescent="0.35">
      <c r="A33" s="58"/>
      <c r="B33" s="59"/>
      <c r="C33" s="58" t="s">
        <v>24</v>
      </c>
      <c r="D33" s="58" t="s">
        <v>24</v>
      </c>
      <c r="E33" s="59">
        <v>6.58</v>
      </c>
    </row>
    <row r="34" spans="1:5" x14ac:dyDescent="0.35">
      <c r="A34" s="60"/>
      <c r="B34" s="61"/>
      <c r="C34" s="60" t="s">
        <v>25</v>
      </c>
      <c r="D34" s="60" t="s">
        <v>86</v>
      </c>
      <c r="E34" s="61">
        <v>27500</v>
      </c>
    </row>
    <row r="36" spans="1:5" ht="72" x14ac:dyDescent="0.35">
      <c r="A36" s="54" t="s">
        <v>5</v>
      </c>
      <c r="B36" s="52" t="s">
        <v>9</v>
      </c>
      <c r="C36" s="54" t="s">
        <v>7</v>
      </c>
      <c r="D36" s="52" t="s">
        <v>55</v>
      </c>
      <c r="E36" s="84" t="s">
        <v>122</v>
      </c>
    </row>
    <row r="37" spans="1:5" x14ac:dyDescent="0.35">
      <c r="A37" s="56">
        <v>8</v>
      </c>
      <c r="B37" s="56" t="s">
        <v>33</v>
      </c>
      <c r="C37" s="57" t="s">
        <v>34</v>
      </c>
      <c r="D37" s="57" t="s">
        <v>37</v>
      </c>
      <c r="E37" s="56"/>
    </row>
    <row r="38" spans="1:5" x14ac:dyDescent="0.35">
      <c r="A38" s="58"/>
      <c r="B38" s="59"/>
      <c r="C38" s="58" t="s">
        <v>35</v>
      </c>
      <c r="D38" s="58" t="s">
        <v>38</v>
      </c>
      <c r="E38" s="59"/>
    </row>
    <row r="39" spans="1:5" x14ac:dyDescent="0.35">
      <c r="A39" s="58"/>
      <c r="B39" s="59"/>
      <c r="C39" s="58" t="s">
        <v>27</v>
      </c>
      <c r="D39" s="58" t="s">
        <v>38</v>
      </c>
      <c r="E39" s="59"/>
    </row>
    <row r="40" spans="1:5" x14ac:dyDescent="0.35">
      <c r="A40" s="58"/>
      <c r="B40" s="59"/>
      <c r="C40" s="58" t="s">
        <v>24</v>
      </c>
      <c r="D40" s="58" t="s">
        <v>24</v>
      </c>
      <c r="E40" s="59"/>
    </row>
    <row r="41" spans="1:5" x14ac:dyDescent="0.35">
      <c r="A41" s="58"/>
      <c r="B41" s="59"/>
      <c r="C41" s="58" t="s">
        <v>25</v>
      </c>
      <c r="D41" s="58" t="s">
        <v>30</v>
      </c>
      <c r="E41" s="59"/>
    </row>
    <row r="42" spans="1:5" x14ac:dyDescent="0.35">
      <c r="A42" s="63">
        <v>9</v>
      </c>
      <c r="B42" s="63" t="s">
        <v>33</v>
      </c>
      <c r="C42" s="64" t="s">
        <v>34</v>
      </c>
      <c r="D42" s="64" t="s">
        <v>37</v>
      </c>
      <c r="E42" s="63"/>
    </row>
    <row r="43" spans="1:5" x14ac:dyDescent="0.35">
      <c r="A43" s="65"/>
      <c r="B43" s="66"/>
      <c r="C43" s="65" t="s">
        <v>35</v>
      </c>
      <c r="D43" s="65" t="s">
        <v>38</v>
      </c>
      <c r="E43" s="66"/>
    </row>
    <row r="44" spans="1:5" x14ac:dyDescent="0.35">
      <c r="A44" s="65"/>
      <c r="B44" s="66"/>
      <c r="C44" s="65" t="s">
        <v>27</v>
      </c>
      <c r="D44" s="65" t="s">
        <v>38</v>
      </c>
      <c r="E44" s="66"/>
    </row>
    <row r="45" spans="1:5" x14ac:dyDescent="0.35">
      <c r="A45" s="65"/>
      <c r="B45" s="66"/>
      <c r="C45" s="65" t="s">
        <v>24</v>
      </c>
      <c r="D45" s="65" t="s">
        <v>24</v>
      </c>
      <c r="E45" s="66"/>
    </row>
    <row r="46" spans="1:5" x14ac:dyDescent="0.35">
      <c r="A46" s="65"/>
      <c r="B46" s="66"/>
      <c r="C46" s="65" t="s">
        <v>25</v>
      </c>
      <c r="D46" s="65" t="s">
        <v>30</v>
      </c>
      <c r="E46" s="66"/>
    </row>
    <row r="47" spans="1:5" x14ac:dyDescent="0.35">
      <c r="A47" s="56">
        <v>10</v>
      </c>
      <c r="B47" s="56" t="s">
        <v>33</v>
      </c>
      <c r="C47" s="57" t="s">
        <v>34</v>
      </c>
      <c r="D47" s="57" t="s">
        <v>37</v>
      </c>
      <c r="E47" s="56"/>
    </row>
    <row r="48" spans="1:5" x14ac:dyDescent="0.35">
      <c r="A48" s="59"/>
      <c r="B48" s="59"/>
      <c r="C48" s="58" t="s">
        <v>35</v>
      </c>
      <c r="D48" s="58" t="s">
        <v>38</v>
      </c>
      <c r="E48" s="59"/>
    </row>
    <row r="49" spans="1:5" x14ac:dyDescent="0.35">
      <c r="A49" s="59"/>
      <c r="B49" s="59"/>
      <c r="C49" s="58" t="s">
        <v>27</v>
      </c>
      <c r="D49" s="58" t="s">
        <v>38</v>
      </c>
      <c r="E49" s="59"/>
    </row>
    <row r="50" spans="1:5" x14ac:dyDescent="0.35">
      <c r="A50" s="59"/>
      <c r="B50" s="59"/>
      <c r="C50" s="58" t="s">
        <v>24</v>
      </c>
      <c r="D50" s="58" t="s">
        <v>24</v>
      </c>
      <c r="E50" s="59"/>
    </row>
    <row r="51" spans="1:5" x14ac:dyDescent="0.35">
      <c r="A51" s="61"/>
      <c r="B51" s="61"/>
      <c r="C51" s="60" t="s">
        <v>25</v>
      </c>
      <c r="D51" s="60" t="s">
        <v>30</v>
      </c>
      <c r="E51" s="61"/>
    </row>
    <row r="52" spans="1:5" x14ac:dyDescent="0.35">
      <c r="A52" s="82">
        <v>11</v>
      </c>
      <c r="B52" s="82" t="s">
        <v>33</v>
      </c>
      <c r="C52" s="92" t="s">
        <v>34</v>
      </c>
      <c r="D52" s="92" t="s">
        <v>37</v>
      </c>
      <c r="E52" s="82"/>
    </row>
    <row r="53" spans="1:5" x14ac:dyDescent="0.35">
      <c r="A53" s="82"/>
      <c r="B53" s="82"/>
      <c r="C53" s="92" t="s">
        <v>35</v>
      </c>
      <c r="D53" s="92" t="s">
        <v>38</v>
      </c>
      <c r="E53" s="82"/>
    </row>
    <row r="54" spans="1:5" x14ac:dyDescent="0.35">
      <c r="A54" s="66"/>
      <c r="B54" s="66"/>
      <c r="C54" s="65" t="s">
        <v>27</v>
      </c>
      <c r="D54" s="65" t="s">
        <v>38</v>
      </c>
      <c r="E54" s="66"/>
    </row>
    <row r="55" spans="1:5" x14ac:dyDescent="0.35">
      <c r="A55" s="66"/>
      <c r="B55" s="66"/>
      <c r="C55" s="65" t="s">
        <v>24</v>
      </c>
      <c r="D55" s="65" t="s">
        <v>24</v>
      </c>
      <c r="E55" s="66"/>
    </row>
    <row r="56" spans="1:5" x14ac:dyDescent="0.35">
      <c r="A56" s="66"/>
      <c r="B56" s="66"/>
      <c r="C56" s="65" t="s">
        <v>25</v>
      </c>
      <c r="D56" s="65" t="s">
        <v>30</v>
      </c>
      <c r="E56" s="66"/>
    </row>
    <row r="57" spans="1:5" x14ac:dyDescent="0.35">
      <c r="A57" s="56">
        <v>12</v>
      </c>
      <c r="B57" s="56" t="s">
        <v>33</v>
      </c>
      <c r="C57" s="57" t="s">
        <v>34</v>
      </c>
      <c r="D57" s="57" t="s">
        <v>37</v>
      </c>
      <c r="E57" s="56"/>
    </row>
    <row r="58" spans="1:5" x14ac:dyDescent="0.35">
      <c r="A58" s="58"/>
      <c r="B58" s="59"/>
      <c r="C58" s="58" t="s">
        <v>35</v>
      </c>
      <c r="D58" s="58" t="s">
        <v>38</v>
      </c>
      <c r="E58" s="59"/>
    </row>
    <row r="59" spans="1:5" x14ac:dyDescent="0.35">
      <c r="A59" s="58"/>
      <c r="B59" s="59"/>
      <c r="C59" s="58" t="s">
        <v>27</v>
      </c>
      <c r="D59" s="58" t="s">
        <v>38</v>
      </c>
      <c r="E59" s="59"/>
    </row>
    <row r="60" spans="1:5" x14ac:dyDescent="0.35">
      <c r="A60" s="58"/>
      <c r="B60" s="59"/>
      <c r="C60" s="58" t="s">
        <v>24</v>
      </c>
      <c r="D60" s="58" t="s">
        <v>24</v>
      </c>
      <c r="E60" s="59"/>
    </row>
    <row r="61" spans="1:5" x14ac:dyDescent="0.35">
      <c r="A61" s="60"/>
      <c r="B61" s="61"/>
      <c r="C61" s="60" t="s">
        <v>25</v>
      </c>
      <c r="D61" s="60" t="s">
        <v>30</v>
      </c>
      <c r="E61" s="61"/>
    </row>
  </sheetData>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
  <sheetViews>
    <sheetView workbookViewId="0">
      <selection activeCell="B3" sqref="B3"/>
    </sheetView>
  </sheetViews>
  <sheetFormatPr defaultColWidth="8.7109375" defaultRowHeight="18" x14ac:dyDescent="0.35"/>
  <cols>
    <col min="1" max="1" width="17.7109375" style="44" customWidth="1"/>
    <col min="2" max="2" width="36.28515625" style="44" customWidth="1"/>
    <col min="3" max="3" width="18.42578125" style="44" customWidth="1"/>
    <col min="4" max="4" width="26.42578125" style="44" customWidth="1"/>
    <col min="5" max="5" width="19.85546875" style="44" customWidth="1"/>
    <col min="6" max="6" width="10.7109375" style="47" customWidth="1"/>
    <col min="7" max="8" width="9.140625" style="47" customWidth="1"/>
    <col min="9" max="16384" width="8.7109375" style="44"/>
  </cols>
  <sheetData>
    <row r="1" spans="1:8" x14ac:dyDescent="0.35">
      <c r="A1" s="45" t="str">
        <f>'Licensee''s Details '!A3</f>
        <v>LICENCE HOLDER</v>
      </c>
      <c r="B1" s="44" t="str">
        <f>'Licensee''s Details '!B3</f>
        <v>Duxton Winery Buronga</v>
      </c>
    </row>
    <row r="2" spans="1:8" x14ac:dyDescent="0.35">
      <c r="A2" s="45" t="str">
        <f>'Licensee''s Details '!A2</f>
        <v>LICENCE NO.</v>
      </c>
      <c r="B2" s="48">
        <f>'Licensee''s Details '!B2</f>
        <v>3657</v>
      </c>
    </row>
    <row r="3" spans="1:8" x14ac:dyDescent="0.35">
      <c r="A3" s="45" t="s">
        <v>6</v>
      </c>
      <c r="B3" s="49">
        <v>44429</v>
      </c>
    </row>
    <row r="4" spans="1:8" x14ac:dyDescent="0.35">
      <c r="A4" s="45" t="s">
        <v>5</v>
      </c>
      <c r="B4" s="48">
        <v>13</v>
      </c>
    </row>
    <row r="6" spans="1:8" ht="48" customHeight="1" x14ac:dyDescent="0.35">
      <c r="A6" s="74" t="s">
        <v>19</v>
      </c>
      <c r="B6" s="75" t="s">
        <v>7</v>
      </c>
      <c r="C6" s="75" t="s">
        <v>8</v>
      </c>
      <c r="D6" s="74" t="s">
        <v>9</v>
      </c>
      <c r="E6" s="74" t="s">
        <v>10</v>
      </c>
      <c r="F6" s="76" t="s">
        <v>14</v>
      </c>
      <c r="G6" s="76" t="s">
        <v>15</v>
      </c>
      <c r="H6" s="76" t="s">
        <v>16</v>
      </c>
    </row>
    <row r="7" spans="1:8" x14ac:dyDescent="0.35">
      <c r="A7" s="77">
        <v>44197</v>
      </c>
      <c r="B7" s="78" t="s">
        <v>24</v>
      </c>
      <c r="C7" s="78" t="s">
        <v>24</v>
      </c>
      <c r="D7" s="78" t="s">
        <v>12</v>
      </c>
      <c r="E7" s="78" t="s">
        <v>12</v>
      </c>
      <c r="F7" s="93">
        <v>5.0999999999999996</v>
      </c>
      <c r="G7" s="93">
        <v>5.99</v>
      </c>
      <c r="H7" s="93">
        <v>8.4</v>
      </c>
    </row>
    <row r="8" spans="1:8" x14ac:dyDescent="0.35">
      <c r="A8" s="77">
        <v>44228</v>
      </c>
      <c r="B8" s="78" t="s">
        <v>24</v>
      </c>
      <c r="C8" s="78" t="s">
        <v>24</v>
      </c>
      <c r="D8" s="78" t="s">
        <v>12</v>
      </c>
      <c r="E8" s="78" t="s">
        <v>12</v>
      </c>
      <c r="F8" s="93">
        <v>5.0999999999999996</v>
      </c>
      <c r="G8" s="93">
        <v>5.8</v>
      </c>
      <c r="H8" s="93">
        <v>8.4</v>
      </c>
    </row>
    <row r="9" spans="1:8" x14ac:dyDescent="0.35">
      <c r="A9" s="77">
        <v>44256</v>
      </c>
      <c r="B9" s="78" t="s">
        <v>24</v>
      </c>
      <c r="C9" s="78" t="s">
        <v>24</v>
      </c>
      <c r="D9" s="78" t="s">
        <v>12</v>
      </c>
      <c r="E9" s="78" t="s">
        <v>12</v>
      </c>
      <c r="F9" s="93">
        <v>5.0999999999999996</v>
      </c>
      <c r="G9" s="93">
        <v>6.51</v>
      </c>
      <c r="H9" s="93">
        <v>8.4</v>
      </c>
    </row>
    <row r="10" spans="1:8" x14ac:dyDescent="0.35">
      <c r="A10" s="77">
        <v>44287</v>
      </c>
      <c r="B10" s="78" t="s">
        <v>24</v>
      </c>
      <c r="C10" s="78" t="s">
        <v>24</v>
      </c>
      <c r="D10" s="78" t="s">
        <v>12</v>
      </c>
      <c r="E10" s="78" t="s">
        <v>12</v>
      </c>
      <c r="F10" s="93">
        <v>5.0999999999999996</v>
      </c>
      <c r="G10" s="93">
        <v>7.52</v>
      </c>
      <c r="H10" s="93">
        <v>8.4</v>
      </c>
    </row>
    <row r="11" spans="1:8" x14ac:dyDescent="0.35">
      <c r="A11" s="77">
        <v>44317</v>
      </c>
      <c r="B11" s="78" t="s">
        <v>24</v>
      </c>
      <c r="C11" s="78" t="s">
        <v>24</v>
      </c>
      <c r="D11" s="78" t="s">
        <v>12</v>
      </c>
      <c r="E11" s="78" t="s">
        <v>12</v>
      </c>
      <c r="F11" s="93">
        <v>5.2</v>
      </c>
      <c r="G11" s="93">
        <v>6.55</v>
      </c>
      <c r="H11" s="93">
        <v>8.4</v>
      </c>
    </row>
    <row r="12" spans="1:8" x14ac:dyDescent="0.35">
      <c r="A12" s="77">
        <v>44348</v>
      </c>
      <c r="B12" s="78" t="s">
        <v>24</v>
      </c>
      <c r="C12" s="78" t="s">
        <v>24</v>
      </c>
      <c r="D12" s="78" t="s">
        <v>12</v>
      </c>
      <c r="E12" s="78" t="s">
        <v>12</v>
      </c>
      <c r="F12" s="93">
        <v>5.0999999999999996</v>
      </c>
      <c r="G12" s="93">
        <v>6.06</v>
      </c>
      <c r="H12" s="93">
        <v>8.4</v>
      </c>
    </row>
    <row r="13" spans="1:8" x14ac:dyDescent="0.35">
      <c r="A13" s="77">
        <v>44378</v>
      </c>
      <c r="B13" s="78" t="s">
        <v>24</v>
      </c>
      <c r="C13" s="78" t="s">
        <v>24</v>
      </c>
      <c r="D13" s="78" t="s">
        <v>12</v>
      </c>
      <c r="E13" s="78" t="s">
        <v>12</v>
      </c>
      <c r="F13" s="93">
        <v>5.0999999999999996</v>
      </c>
      <c r="G13" s="93">
        <v>5.87</v>
      </c>
      <c r="H13" s="93">
        <v>8.4</v>
      </c>
    </row>
    <row r="14" spans="1:8" x14ac:dyDescent="0.35">
      <c r="A14" s="77">
        <v>44409</v>
      </c>
      <c r="B14" s="78" t="s">
        <v>24</v>
      </c>
      <c r="C14" s="78" t="s">
        <v>24</v>
      </c>
      <c r="D14" s="78" t="s">
        <v>12</v>
      </c>
      <c r="E14" s="78" t="s">
        <v>12</v>
      </c>
      <c r="F14" s="93"/>
      <c r="G14" s="93"/>
      <c r="H14" s="93"/>
    </row>
    <row r="15" spans="1:8" x14ac:dyDescent="0.35">
      <c r="A15" s="77">
        <v>44440</v>
      </c>
      <c r="B15" s="78" t="s">
        <v>24</v>
      </c>
      <c r="C15" s="78" t="s">
        <v>24</v>
      </c>
      <c r="D15" s="78" t="s">
        <v>12</v>
      </c>
      <c r="E15" s="78" t="s">
        <v>12</v>
      </c>
      <c r="F15" s="93"/>
      <c r="G15" s="93"/>
      <c r="H15" s="93"/>
    </row>
    <row r="16" spans="1:8" x14ac:dyDescent="0.35">
      <c r="A16" s="77">
        <v>44470</v>
      </c>
      <c r="B16" s="78" t="s">
        <v>24</v>
      </c>
      <c r="C16" s="78" t="s">
        <v>24</v>
      </c>
      <c r="D16" s="78" t="s">
        <v>12</v>
      </c>
      <c r="E16" s="78" t="s">
        <v>12</v>
      </c>
      <c r="F16" s="93"/>
      <c r="G16" s="93"/>
      <c r="H16" s="93"/>
    </row>
    <row r="17" spans="1:8" x14ac:dyDescent="0.35">
      <c r="A17" s="77">
        <v>44501</v>
      </c>
      <c r="B17" s="78" t="s">
        <v>24</v>
      </c>
      <c r="C17" s="78" t="s">
        <v>24</v>
      </c>
      <c r="D17" s="78" t="s">
        <v>12</v>
      </c>
      <c r="E17" s="78" t="s">
        <v>12</v>
      </c>
      <c r="F17" s="93"/>
      <c r="G17" s="93"/>
      <c r="H17" s="93"/>
    </row>
    <row r="18" spans="1:8" x14ac:dyDescent="0.35">
      <c r="A18" s="77">
        <v>44531</v>
      </c>
      <c r="B18" s="78" t="s">
        <v>24</v>
      </c>
      <c r="C18" s="78" t="s">
        <v>24</v>
      </c>
      <c r="D18" s="78" t="s">
        <v>12</v>
      </c>
      <c r="E18" s="78" t="s">
        <v>12</v>
      </c>
      <c r="F18" s="93"/>
      <c r="G18" s="93"/>
      <c r="H18" s="9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0"/>
  <sheetViews>
    <sheetView workbookViewId="0">
      <selection activeCell="A4" sqref="A4:H4"/>
    </sheetView>
  </sheetViews>
  <sheetFormatPr defaultColWidth="8.7109375" defaultRowHeight="18" x14ac:dyDescent="0.35"/>
  <cols>
    <col min="1" max="1" width="21.7109375" style="44" customWidth="1"/>
    <col min="2" max="2" width="22.5703125" style="44" customWidth="1"/>
    <col min="3" max="3" width="33" style="44" customWidth="1"/>
    <col min="4" max="4" width="13.140625" style="44" bestFit="1" customWidth="1"/>
    <col min="5" max="5" width="9.140625" style="47"/>
    <col min="6" max="6" width="13.5703125" style="47" customWidth="1"/>
    <col min="7" max="7" width="12.140625" style="44" customWidth="1"/>
    <col min="8" max="8" width="12.7109375" style="44" customWidth="1"/>
    <col min="9" max="9" width="65.85546875" style="44" customWidth="1"/>
    <col min="10" max="16384" width="8.7109375" style="44"/>
  </cols>
  <sheetData>
    <row r="1" spans="1:9" x14ac:dyDescent="0.35">
      <c r="A1" s="43" t="str">
        <f>'Licensee''s Details '!A3</f>
        <v>LICENCE HOLDER</v>
      </c>
      <c r="B1" s="44" t="str">
        <f>'Licensee''s Details '!B3</f>
        <v>Duxton Winery Buronga</v>
      </c>
    </row>
    <row r="2" spans="1:9" x14ac:dyDescent="0.35">
      <c r="A2" s="43" t="str">
        <f>'Licensee''s Details '!A2</f>
        <v>LICENCE NO.</v>
      </c>
      <c r="B2" s="48">
        <f>'Licensee''s Details '!B2</f>
        <v>3657</v>
      </c>
    </row>
    <row r="4" spans="1:9" ht="44.25" x14ac:dyDescent="0.35">
      <c r="A4" s="99" t="s">
        <v>57</v>
      </c>
      <c r="B4" s="99" t="s">
        <v>58</v>
      </c>
      <c r="C4" s="99" t="s">
        <v>7</v>
      </c>
      <c r="D4" s="99" t="s">
        <v>59</v>
      </c>
      <c r="E4" s="99" t="s">
        <v>60</v>
      </c>
      <c r="F4" s="99" t="s">
        <v>61</v>
      </c>
      <c r="G4" s="99" t="s">
        <v>62</v>
      </c>
      <c r="H4" s="99" t="s">
        <v>63</v>
      </c>
      <c r="I4" s="76" t="s">
        <v>64</v>
      </c>
    </row>
    <row r="5" spans="1:9" x14ac:dyDescent="0.35">
      <c r="A5" s="78"/>
      <c r="B5" s="78"/>
      <c r="C5" s="78"/>
      <c r="D5" s="78"/>
      <c r="E5" s="79"/>
      <c r="F5" s="79"/>
      <c r="G5" s="79"/>
      <c r="H5" s="79"/>
      <c r="I5" s="78"/>
    </row>
    <row r="6" spans="1:9" x14ac:dyDescent="0.35">
      <c r="A6" s="78"/>
      <c r="B6" s="78"/>
      <c r="C6" s="78"/>
      <c r="D6" s="78"/>
      <c r="E6" s="79"/>
      <c r="F6" s="79"/>
      <c r="G6" s="79"/>
      <c r="H6" s="79"/>
      <c r="I6" s="78"/>
    </row>
    <row r="7" spans="1:9" x14ac:dyDescent="0.35">
      <c r="A7" s="78"/>
      <c r="B7" s="78"/>
      <c r="C7" s="78"/>
      <c r="D7" s="78"/>
      <c r="E7" s="79"/>
      <c r="F7" s="79"/>
      <c r="G7" s="79"/>
      <c r="H7" s="79"/>
      <c r="I7" s="94"/>
    </row>
    <row r="8" spans="1:9" x14ac:dyDescent="0.35">
      <c r="A8" s="78"/>
      <c r="B8" s="78"/>
      <c r="C8" s="78"/>
      <c r="D8" s="78"/>
      <c r="E8" s="79"/>
      <c r="F8" s="79"/>
      <c r="G8" s="79"/>
      <c r="H8" s="79"/>
      <c r="I8" s="94"/>
    </row>
    <row r="9" spans="1:9" x14ac:dyDescent="0.35">
      <c r="A9" s="78"/>
      <c r="B9" s="78"/>
      <c r="C9" s="78"/>
      <c r="D9" s="78"/>
      <c r="E9" s="79"/>
      <c r="F9" s="79"/>
      <c r="G9" s="79"/>
      <c r="H9" s="79"/>
      <c r="I9" s="94"/>
    </row>
    <row r="10" spans="1:9" x14ac:dyDescent="0.35">
      <c r="A10" s="78"/>
      <c r="B10" s="78"/>
      <c r="C10" s="78"/>
      <c r="D10" s="78"/>
      <c r="E10" s="79"/>
      <c r="F10" s="79"/>
      <c r="G10" s="79"/>
      <c r="H10" s="79"/>
      <c r="I10" s="94"/>
    </row>
    <row r="11" spans="1:9" x14ac:dyDescent="0.35">
      <c r="A11" s="78"/>
      <c r="B11" s="78"/>
      <c r="C11" s="78"/>
      <c r="D11" s="78"/>
      <c r="E11" s="79"/>
      <c r="F11" s="79"/>
      <c r="G11" s="79"/>
      <c r="H11" s="79"/>
      <c r="I11" s="94"/>
    </row>
    <row r="12" spans="1:9" x14ac:dyDescent="0.35">
      <c r="A12" s="78"/>
      <c r="B12" s="78"/>
      <c r="C12" s="78"/>
      <c r="D12" s="78"/>
      <c r="E12" s="79"/>
      <c r="F12" s="79"/>
      <c r="G12" s="79"/>
      <c r="H12" s="79"/>
      <c r="I12" s="94"/>
    </row>
    <row r="13" spans="1:9" x14ac:dyDescent="0.35">
      <c r="A13" s="78"/>
      <c r="B13" s="78"/>
      <c r="C13" s="78"/>
      <c r="D13" s="78"/>
      <c r="E13" s="79"/>
      <c r="F13" s="79"/>
      <c r="G13" s="95"/>
      <c r="H13" s="79"/>
      <c r="I13" s="78"/>
    </row>
    <row r="14" spans="1:9" x14ac:dyDescent="0.35">
      <c r="A14" s="78"/>
      <c r="B14" s="78"/>
      <c r="C14" s="78"/>
      <c r="D14" s="78"/>
      <c r="E14" s="79"/>
      <c r="F14" s="79"/>
      <c r="G14" s="95"/>
      <c r="H14" s="79"/>
      <c r="I14" s="78"/>
    </row>
    <row r="15" spans="1:9" x14ac:dyDescent="0.35">
      <c r="A15" s="78"/>
      <c r="B15" s="78"/>
      <c r="C15" s="78"/>
      <c r="D15" s="78"/>
      <c r="E15" s="79"/>
      <c r="F15" s="79"/>
      <c r="G15" s="95"/>
      <c r="H15" s="79"/>
      <c r="I15" s="78"/>
    </row>
    <row r="16" spans="1:9" x14ac:dyDescent="0.35">
      <c r="A16" s="78"/>
      <c r="B16" s="78"/>
      <c r="C16" s="78"/>
      <c r="D16" s="78"/>
      <c r="E16" s="79"/>
      <c r="F16" s="79"/>
      <c r="G16" s="95"/>
      <c r="H16" s="79"/>
      <c r="I16" s="78"/>
    </row>
    <row r="17" spans="1:9" x14ac:dyDescent="0.35">
      <c r="A17" s="78"/>
      <c r="B17" s="78"/>
      <c r="C17" s="78"/>
      <c r="D17" s="78"/>
      <c r="E17" s="79"/>
      <c r="F17" s="79"/>
      <c r="G17" s="78"/>
      <c r="H17" s="78"/>
      <c r="I17" s="78"/>
    </row>
    <row r="18" spans="1:9" x14ac:dyDescent="0.35">
      <c r="A18" s="78"/>
      <c r="B18" s="78"/>
      <c r="C18" s="78"/>
      <c r="D18" s="78"/>
      <c r="E18" s="79"/>
      <c r="F18" s="79"/>
      <c r="G18" s="78"/>
      <c r="H18" s="78"/>
      <c r="I18" s="78"/>
    </row>
    <row r="19" spans="1:9" x14ac:dyDescent="0.35">
      <c r="A19" s="78"/>
      <c r="B19" s="78"/>
      <c r="C19" s="78"/>
      <c r="D19" s="78"/>
      <c r="E19" s="79"/>
      <c r="F19" s="79"/>
      <c r="G19" s="78"/>
      <c r="H19" s="78"/>
      <c r="I19" s="78"/>
    </row>
    <row r="20" spans="1:9" x14ac:dyDescent="0.35">
      <c r="A20" s="78"/>
      <c r="B20" s="78"/>
      <c r="C20" s="78"/>
      <c r="D20" s="78"/>
      <c r="E20" s="79"/>
      <c r="F20" s="79"/>
      <c r="G20" s="78"/>
      <c r="H20" s="78"/>
      <c r="I20" s="7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topLeftCell="A4" workbookViewId="0"/>
  </sheetViews>
  <sheetFormatPr defaultColWidth="8.7109375" defaultRowHeight="18" x14ac:dyDescent="0.35"/>
  <cols>
    <col min="1" max="16384" width="8.7109375" style="44"/>
  </cols>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Licensee's Details </vt:lpstr>
      <vt:lpstr>Sampling Schedule</vt:lpstr>
      <vt:lpstr>Data-VOLUME DISCHARGED</vt:lpstr>
      <vt:lpstr>Data-WASTEWATER MONITORING</vt:lpstr>
      <vt:lpstr>Data-SOIL MONITORING</vt:lpstr>
      <vt:lpstr>Data-GROUNDWATER MONITORING</vt:lpstr>
      <vt:lpstr>Data-pH MONITORING</vt:lpstr>
      <vt:lpstr>Correction Log</vt:lpstr>
      <vt:lpstr>Site Monitoring Map</vt:lpstr>
      <vt:lpstr>'Data-GROUNDWATER MONITORING'!Print_Area</vt:lpstr>
      <vt:lpstr>'Data-SOIL MONITORING'!Print_Area</vt:lpstr>
      <vt:lpstr>'Data-WASTEWATER MONITORING'!Print_Area</vt:lpstr>
    </vt:vector>
  </TitlesOfParts>
  <Company>Accolade Wines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Leonie Stanborough</cp:lastModifiedBy>
  <cp:lastPrinted>2012-05-15T06:04:14Z</cp:lastPrinted>
  <dcterms:created xsi:type="dcterms:W3CDTF">2012-05-15T05:11:11Z</dcterms:created>
  <dcterms:modified xsi:type="dcterms:W3CDTF">2021-10-18T03:21:25Z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